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https://3iconseils-my.sharepoint.com/personal/dimitri_moclides_3iconseils_com/Documents/Documents/3i/Projets/3i.22.05.15 SAIEM Draguignan restruct/20 Etudes/29 DCE/02 Pièces écrites/Phase 2/"/>
    </mc:Choice>
  </mc:AlternateContent>
  <xr:revisionPtr revIDLastSave="10" documentId="8_{1E626ACA-867F-489D-B46D-3905F188CC51}" xr6:coauthVersionLast="47" xr6:coauthVersionMax="47" xr10:uidLastSave="{73DEBBD4-C5B3-4989-AEB9-30B2BB2D1E22}"/>
  <bookViews>
    <workbookView xWindow="28680" yWindow="-120" windowWidth="29040" windowHeight="15720" xr2:uid="{00000000-000D-0000-FFFF-FFFF00000000}"/>
  </bookViews>
  <sheets>
    <sheet name="Lot 1 Maçonnerie" sheetId="1" r:id="rId1"/>
  </sheets>
  <definedNames>
    <definedName name="_xlnm.Print_Titles" localSheetId="0">'Lot 1 Maçonnerie'!$1:$5</definedName>
    <definedName name="_xlnm.Print_Area" localSheetId="0">'Lot 1 Maçonnerie'!$A$1:$K$277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0" i="1" l="1"/>
  <c r="K220" i="1"/>
  <c r="K219" i="1" s="1"/>
  <c r="K202" i="1"/>
  <c r="K200" i="1" l="1"/>
  <c r="K201" i="1"/>
  <c r="K38" i="1"/>
  <c r="K193" i="1"/>
  <c r="K76" i="1"/>
  <c r="K243" i="1" l="1"/>
  <c r="K242" i="1"/>
  <c r="K192" i="1" l="1"/>
  <c r="K116" i="1"/>
  <c r="K117" i="1"/>
  <c r="K77" i="1"/>
  <c r="K244" i="1"/>
  <c r="K191" i="1"/>
  <c r="K212" i="1" l="1"/>
  <c r="K205" i="1"/>
  <c r="K206" i="1"/>
  <c r="K207" i="1"/>
  <c r="K208" i="1"/>
  <c r="K209" i="1"/>
  <c r="K210" i="1"/>
  <c r="K211" i="1"/>
  <c r="K213" i="1"/>
  <c r="K214" i="1"/>
  <c r="K198" i="1"/>
  <c r="K197" i="1"/>
  <c r="K203" i="1"/>
  <c r="K114" i="1"/>
  <c r="K115" i="1" l="1"/>
  <c r="K113" i="1"/>
  <c r="K112" i="1" l="1"/>
  <c r="K17" i="1"/>
  <c r="K14" i="1" l="1"/>
  <c r="K13" i="1"/>
  <c r="K204" i="1"/>
  <c r="K195" i="1" s="1"/>
  <c r="K251" i="1"/>
  <c r="K48" i="1" l="1"/>
  <c r="K51" i="1"/>
  <c r="K47" i="1"/>
  <c r="K270" i="1"/>
  <c r="K269" i="1"/>
  <c r="K268" i="1"/>
  <c r="K267" i="1"/>
  <c r="K266" i="1"/>
  <c r="K265" i="1"/>
  <c r="K264" i="1" s="1"/>
  <c r="K261" i="1"/>
  <c r="K260" i="1"/>
  <c r="K259" i="1"/>
  <c r="K258" i="1"/>
  <c r="K257" i="1"/>
  <c r="K256" i="1"/>
  <c r="K255" i="1"/>
  <c r="K254" i="1"/>
  <c r="K253" i="1"/>
  <c r="K252" i="1"/>
  <c r="H250" i="1"/>
  <c r="K250" i="1" s="1"/>
  <c r="K249" i="1"/>
  <c r="K248" i="1"/>
  <c r="K247" i="1"/>
  <c r="K241" i="1"/>
  <c r="K240" i="1"/>
  <c r="K239" i="1"/>
  <c r="K238" i="1"/>
  <c r="K235" i="1"/>
  <c r="K234" i="1"/>
  <c r="K233" i="1"/>
  <c r="K232" i="1"/>
  <c r="K231" i="1"/>
  <c r="K230" i="1"/>
  <c r="K229" i="1"/>
  <c r="H226" i="1"/>
  <c r="K226" i="1" s="1"/>
  <c r="H225" i="1"/>
  <c r="K225" i="1" s="1"/>
  <c r="H224" i="1"/>
  <c r="K224" i="1" s="1"/>
  <c r="K228" i="1" l="1"/>
  <c r="K237" i="1"/>
  <c r="K223" i="1"/>
  <c r="K262" i="1"/>
  <c r="K246" i="1" s="1"/>
  <c r="K222" i="1" l="1"/>
  <c r="K146" i="1"/>
  <c r="K145" i="1"/>
  <c r="K143" i="1" l="1"/>
  <c r="K141" i="1"/>
  <c r="K142" i="1"/>
  <c r="K140" i="1"/>
  <c r="K139" i="1" s="1"/>
  <c r="K25" i="1" l="1"/>
  <c r="K217" i="1"/>
  <c r="K216" i="1" s="1"/>
  <c r="K177" i="1"/>
  <c r="K190" i="1"/>
  <c r="K109" i="1"/>
  <c r="K110" i="1"/>
  <c r="K102" i="1"/>
  <c r="K101" i="1"/>
  <c r="K100" i="1"/>
  <c r="K83" i="1"/>
  <c r="K75" i="1"/>
  <c r="H29" i="1"/>
  <c r="K23" i="1"/>
  <c r="K30" i="1"/>
  <c r="K36" i="1"/>
  <c r="K43" i="1"/>
  <c r="K189" i="1" l="1"/>
  <c r="J3" i="1" l="1"/>
  <c r="K24" i="1" l="1"/>
  <c r="K31" i="1"/>
  <c r="K29" i="1"/>
  <c r="K37" i="1"/>
  <c r="K35" i="1"/>
  <c r="K44" i="1"/>
  <c r="K42" i="1"/>
  <c r="K176" i="1" l="1"/>
  <c r="K183" i="1"/>
  <c r="K184" i="1"/>
  <c r="K182" i="1"/>
  <c r="K181" i="1"/>
  <c r="K178" i="1"/>
  <c r="K175" i="1"/>
  <c r="K174" i="1"/>
  <c r="K164" i="1"/>
  <c r="K165" i="1"/>
  <c r="K163" i="1"/>
  <c r="K162" i="1"/>
  <c r="K41" i="1"/>
  <c r="K34" i="1"/>
  <c r="K28" i="1"/>
  <c r="K22" i="1"/>
  <c r="K120" i="1" l="1"/>
  <c r="K119" i="1" s="1"/>
  <c r="K188" i="1"/>
  <c r="K187" i="1"/>
  <c r="K186" i="1" s="1"/>
  <c r="K158" i="1"/>
  <c r="K157" i="1"/>
  <c r="K156" i="1"/>
  <c r="K155" i="1"/>
  <c r="K154" i="1"/>
  <c r="K153" i="1"/>
  <c r="K152" i="1"/>
  <c r="K150" i="1"/>
  <c r="K149" i="1"/>
  <c r="K137" i="1"/>
  <c r="K136" i="1"/>
  <c r="K135" i="1"/>
  <c r="K134" i="1"/>
  <c r="K133" i="1"/>
  <c r="K132" i="1" s="1"/>
  <c r="K130" i="1"/>
  <c r="K129" i="1"/>
  <c r="K128" i="1"/>
  <c r="K127" i="1"/>
  <c r="K126" i="1"/>
  <c r="K125" i="1"/>
  <c r="K124" i="1"/>
  <c r="K123" i="1"/>
  <c r="K169" i="1"/>
  <c r="K170" i="1"/>
  <c r="K171" i="1"/>
  <c r="K168" i="1"/>
  <c r="K160" i="1" s="1"/>
  <c r="K122" i="1" l="1"/>
  <c r="K148" i="1"/>
  <c r="K8" i="1"/>
  <c r="K16" i="1" l="1"/>
  <c r="K15" i="1"/>
  <c r="K12" i="1"/>
  <c r="K11" i="1"/>
  <c r="K10" i="1"/>
  <c r="K9" i="1"/>
  <c r="K7" i="1" s="1"/>
  <c r="K56" i="1"/>
  <c r="K108" i="1"/>
  <c r="K99" i="1"/>
  <c r="K98" i="1"/>
  <c r="K97" i="1"/>
  <c r="K91" i="1"/>
  <c r="K90" i="1"/>
  <c r="K89" i="1"/>
  <c r="K61" i="1"/>
  <c r="K107" i="1" l="1"/>
  <c r="K106" i="1"/>
  <c r="K105" i="1"/>
  <c r="K104" i="1" s="1"/>
  <c r="K96" i="1"/>
  <c r="K95" i="1"/>
  <c r="K94" i="1"/>
  <c r="K93" i="1" s="1"/>
  <c r="K88" i="1"/>
  <c r="K87" i="1"/>
  <c r="K86" i="1"/>
  <c r="K85" i="1"/>
  <c r="K84" i="1"/>
  <c r="K81" i="1"/>
  <c r="K82" i="1"/>
  <c r="K80" i="1"/>
  <c r="K74" i="1"/>
  <c r="K73" i="1"/>
  <c r="K72" i="1"/>
  <c r="K71" i="1"/>
  <c r="K70" i="1"/>
  <c r="K69" i="1"/>
  <c r="K68" i="1"/>
  <c r="K67" i="1"/>
  <c r="K66" i="1"/>
  <c r="K65" i="1"/>
  <c r="K55" i="1"/>
  <c r="K54" i="1"/>
  <c r="K53" i="1" s="1"/>
  <c r="K79" i="1" l="1"/>
  <c r="K62" i="1"/>
  <c r="K63" i="1" l="1"/>
  <c r="K64" i="1"/>
  <c r="K59" i="1" l="1"/>
  <c r="K60" i="1" l="1"/>
  <c r="K58" i="1" s="1"/>
  <c r="K272" i="1" s="1"/>
  <c r="K273" i="1" l="1"/>
  <c r="K274" i="1" s="1"/>
</calcChain>
</file>

<file path=xl/metadata.xml><?xml version="1.0" encoding="utf-8"?>
<metadata xmlns="http://schemas.openxmlformats.org/spreadsheetml/2006/main" xmlns:xlrd="http://schemas.microsoft.com/office/spreadsheetml/2017/richdata" xmlns:xda="http://schemas.microsoft.com/office/spreadsheetml/2017/dynamicarray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<sst xmlns="http://schemas.openxmlformats.org/spreadsheetml/2006/main" count="447" uniqueCount="248">
  <si>
    <t>Désignation Poste</t>
  </si>
  <si>
    <t>Unité</t>
  </si>
  <si>
    <t>Ref :</t>
  </si>
  <si>
    <t>Entreprise :</t>
  </si>
  <si>
    <t>P.U (€)</t>
  </si>
  <si>
    <t>T.V.A 20%</t>
  </si>
  <si>
    <t>m²</t>
  </si>
  <si>
    <t>U</t>
  </si>
  <si>
    <t>m3</t>
  </si>
  <si>
    <t>ml</t>
  </si>
  <si>
    <t>Création logements dans ancienne trésorerie</t>
  </si>
  <si>
    <t xml:space="preserve">Elargissement de la porte donnant accès à la cour arrière à 1,80 de largeur minimum x 2,50 ht compris évacuation des déblais </t>
  </si>
  <si>
    <t xml:space="preserve">forfait </t>
  </si>
  <si>
    <t>R+1</t>
  </si>
  <si>
    <t>R+2</t>
  </si>
  <si>
    <t>R+3</t>
  </si>
  <si>
    <t>Travaux GO au R+2</t>
  </si>
  <si>
    <t>Travaux GO au R+3</t>
  </si>
  <si>
    <t>Création trémies dans plancher étages</t>
  </si>
  <si>
    <t>Sciage dallage pour longrines ép. 0,15</t>
  </si>
  <si>
    <t xml:space="preserve">Mission G3 pour les fondations </t>
  </si>
  <si>
    <t xml:space="preserve">Découpe dallage pour assise mur CF 2H séparatif au RDC ép. 0,15 </t>
  </si>
  <si>
    <t>Démolition dallage sous mur ci-dessus largeur 0,25</t>
  </si>
  <si>
    <t>Chainage de départ BA ép. 0,20 x 0,30 ht compris ancrages latéraux</t>
  </si>
  <si>
    <t>Elévation mur agglos creux de 20 compris chainage à +2,80, raidisseurs verticaux et ancrages dans murs existants + blocage sous face planchers</t>
  </si>
  <si>
    <t xml:space="preserve">Enduit sur mur séparatif CF au RDC monocouche taloché fin sur les 2 faces </t>
  </si>
  <si>
    <t>Démolition allège pour création porte d'accès à la cour Ouest pour le local Tiers RDC</t>
  </si>
  <si>
    <t>Bouchage partiel porte vers escalier du RDC passage 1,01 x 2,20 ht</t>
  </si>
  <si>
    <t>Cloison agglos creux de 10cm pour local technique enduit 2 faces</t>
  </si>
  <si>
    <t xml:space="preserve">ml </t>
  </si>
  <si>
    <t>Elévation agglos creux de 20 pour murs séparatifs ht 3,47 compris chainage dans U + raidisseurs 
Liaisons avec l'existant compris linteaux</t>
  </si>
  <si>
    <t>Amenée des matériaux au R+1</t>
  </si>
  <si>
    <t xml:space="preserve">Décapage carrelage largeur 0,22 sous mur séparatif sur ép. 7cm compris sciage soigné et évacuation des gravats </t>
  </si>
  <si>
    <t xml:space="preserve">Décapage carrelage sous murs séparatifs compris sciage ép. 7cm + évacuation des gravats </t>
  </si>
  <si>
    <t>Elévation agglos creux de 20 idem R+1 ht 3,37</t>
  </si>
  <si>
    <t xml:space="preserve">Amenée des matériaux au R+2 </t>
  </si>
  <si>
    <t xml:space="preserve">Décapage carrelage largeur 0,22 ép. 7 cm et évacuation compris sciage </t>
  </si>
  <si>
    <t>Amenée matériaux au R+3</t>
  </si>
  <si>
    <t>SAIEM Draguignan</t>
  </si>
  <si>
    <t>Travaux GO au RDC</t>
  </si>
  <si>
    <t>Terrassement semelle compris marteau-piqueur pour démolition du dallage largeur 0,50 prof 0,60 et évacuation déblais</t>
  </si>
  <si>
    <t xml:space="preserve">Création cour anglaise 0,50x1,20x1,00 ht avec grille caillebotis galva devant fenestron de la chaufferie au sous-sol </t>
  </si>
  <si>
    <t>Démolition allège sur mur de 0,50x0,90 largeur ht 1,00 compris appuis BA et raccords tableaux</t>
  </si>
  <si>
    <t xml:space="preserve">Bouchage fenêtre en pignon Nord 1,50x1,00 </t>
  </si>
  <si>
    <t>Démolition allège ht 1,00 idem R+1</t>
  </si>
  <si>
    <t>Bouchage fenêtre en pignon Nord ht 1,50 x L 1,00</t>
  </si>
  <si>
    <t>Création allège dans IS idem R+1</t>
  </si>
  <si>
    <t xml:space="preserve">Divers </t>
  </si>
  <si>
    <t>Longrine BA larg. 0,50 ht 0,50 L1 à L5 armé à 120kg/m3 C25/30 et ancrages latéraux compris BP 5cm arase fini -7cm</t>
  </si>
  <si>
    <t>Création d'allège agglos creux de 20 sur 2 faces pour boucher l'IS compris BA et raccord tableaux</t>
  </si>
  <si>
    <t xml:space="preserve">Création allège dans IS largeur 1,00 ht 1,00 idem R+2 </t>
  </si>
  <si>
    <t xml:space="preserve">Création cloison épaisseur 10cm en agglos creux compris ancrage entre couloir et lieu de rencontre </t>
  </si>
  <si>
    <t xml:space="preserve">Poutre BA 20x40 ht départ mur séparatif Apart 3/4 compris niches et ancrages </t>
  </si>
  <si>
    <t>Prévoir des regards Inox 70/70 à carreler et étanche</t>
  </si>
  <si>
    <t>Ens</t>
  </si>
  <si>
    <t>Flocage CF 2h sur les HEA en sous face plancher ht RDC pour S/O n° 3, 4, 5, 6, 7</t>
  </si>
  <si>
    <t>Ouverture en sous-œuvre porte accès ascenseur côté couloir 1,60 x2,50ht compris HEA 140 sous-œuvre n°3</t>
  </si>
  <si>
    <t>Installation de chantier</t>
  </si>
  <si>
    <t>Qté MOE</t>
  </si>
  <si>
    <t>Qté Ent.</t>
  </si>
  <si>
    <t>Prix Total € HT</t>
  </si>
  <si>
    <t>ens</t>
  </si>
  <si>
    <t>Raccordement aux réseaux</t>
  </si>
  <si>
    <t>Panneau de chantier</t>
  </si>
  <si>
    <t xml:space="preserve">Nettoyage </t>
  </si>
  <si>
    <t>TOTAL GENERAL € HT</t>
  </si>
  <si>
    <t>TOTAL GENERAL TTC</t>
  </si>
  <si>
    <t>Réalisation seuil ép. 8cm compris décroutage finition béton gris lissé avec treillis soudé</t>
  </si>
  <si>
    <t xml:space="preserve">Raccord tableaux compris dressage et enduit de finition </t>
  </si>
  <si>
    <t>Démolition allège ht 0,90 mur ép. 0,40 à 0,50 compris sciage intérieur et extérieur</t>
  </si>
  <si>
    <t>Création ouverture pour portes fenêtre</t>
  </si>
  <si>
    <t>Raccord en plinthe contre façade au droit de l'engravure ht 10cm mortier couleur façade</t>
  </si>
  <si>
    <t>Raccord dallage au droit des pieds de poteaux avec béton C25/30</t>
  </si>
  <si>
    <t xml:space="preserve">Pose goutte d'eau 20mm en PVC sur 3 côtés </t>
  </si>
  <si>
    <t>Finition incorporation Roc Quartz Prémix gris à 5kg/m² sur béton frais taloché fin avec pente 1,5%</t>
  </si>
  <si>
    <t xml:space="preserve">kg </t>
  </si>
  <si>
    <t>Béton C30/37 poutres</t>
  </si>
  <si>
    <t xml:space="preserve">Etaiement poutres par niveau </t>
  </si>
  <si>
    <t xml:space="preserve">Coffrage bakélisé pour poutres et rives BA </t>
  </si>
  <si>
    <t>Mise en place d'un treuil électrique capacité 300kg avec Tour 2x2x14 ht m</t>
  </si>
  <si>
    <t>Manutention pour poteaux "4 unités"</t>
  </si>
  <si>
    <t>Béton C30/35</t>
  </si>
  <si>
    <t>Coffrage soigné bakélisé</t>
  </si>
  <si>
    <t>kg</t>
  </si>
  <si>
    <t>Armatures 220 kg/m3 ht 11,70</t>
  </si>
  <si>
    <t>Elévation poteaux BA 25x25</t>
  </si>
  <si>
    <t>Manutention pour béton et déblais vers la rue</t>
  </si>
  <si>
    <r>
      <t>Attentes pour poteaux BA 25x25 6</t>
    </r>
    <r>
      <rPr>
        <sz val="8"/>
        <color theme="1"/>
        <rFont val="Century Gothic"/>
        <family val="2"/>
      </rPr>
      <t>Ø</t>
    </r>
    <r>
      <rPr>
        <sz val="8"/>
        <color theme="1"/>
        <rFont val="Century Gothic"/>
        <family val="2"/>
        <scheme val="minor"/>
      </rPr>
      <t>14</t>
    </r>
  </si>
  <si>
    <t xml:space="preserve">Evacuation déblais en centre de recyclage </t>
  </si>
  <si>
    <t xml:space="preserve">Découpe et démolition dallage </t>
  </si>
  <si>
    <t xml:space="preserve">Petit bâtiment en RDC côté Ouest et autres </t>
  </si>
  <si>
    <t>Démolition bâtiment</t>
  </si>
  <si>
    <t>3i.22.05.15</t>
  </si>
  <si>
    <t>Rdc</t>
  </si>
  <si>
    <t>Découpe des barreaudages et évacuation</t>
  </si>
  <si>
    <t>Protection temporaire bâche polyéthylène renforcée + adhésif de chantier</t>
  </si>
  <si>
    <t>IS local tiers au RDC</t>
  </si>
  <si>
    <t>Accès balcons au R+1, R+2 et R+3</t>
  </si>
  <si>
    <t>Démolition allège ht 0,90 mur ép. 0,60 compris sciage intérieur et extérieur</t>
  </si>
  <si>
    <t>Evacuation des gravats en centre de recyclage</t>
  </si>
  <si>
    <t>Démolition suivant pièces graphiques sur menuiserie en façade Ouest, mur ép. 0,40 à 0,50 compris sciage intérieur et extérieur</t>
  </si>
  <si>
    <t>Démolition linteau existant suivant pièces graphiques sur menuiserie en façade Ouest, mur ép. 0,40 à 0,50 compris étaiement et sciage intérieur et extérieur</t>
  </si>
  <si>
    <t>Réalisation d'un appui de fenêtre en BA compris coffrage et ferraillage</t>
  </si>
  <si>
    <t>Raccord tableaux compris dressage et enduit de finition (ouverture, linteau et appui)</t>
  </si>
  <si>
    <t xml:space="preserve">Agrandissement ouverture sur fenêtre existante au RDC </t>
  </si>
  <si>
    <t>Agrandissement ouverture sur fenêtre existante au R+1</t>
  </si>
  <si>
    <t>Raccord tableaux compris dressage et enduit de finition (ouverture, appui)</t>
  </si>
  <si>
    <t>Reprise des tableaux et fourniture et pose d'un portail largeur 1,80 x 2,20ht
Peinture thermolaquée</t>
  </si>
  <si>
    <t>N°/ref CCTP</t>
  </si>
  <si>
    <t xml:space="preserve">Dépose volets et évacuation </t>
  </si>
  <si>
    <r>
      <rPr>
        <b/>
        <sz val="8"/>
        <color theme="1"/>
        <rFont val="Century Gothic"/>
        <family val="2"/>
        <scheme val="minor"/>
      </rPr>
      <t>RSO n°2</t>
    </r>
    <r>
      <rPr>
        <sz val="8"/>
        <color theme="1"/>
        <rFont val="Century Gothic"/>
        <family val="2"/>
        <scheme val="minor"/>
      </rPr>
      <t xml:space="preserve"> dans refend côté Nord largeur 1,68 m + appuis de 20 de chaque côté, composé de 2 HEA 180, 2 poteaux de 27x20 de chaque côté. Compris protection, étaiement, sciage, coffrage, scellement.</t>
    </r>
  </si>
  <si>
    <r>
      <rPr>
        <b/>
        <sz val="8"/>
        <color theme="1"/>
        <rFont val="Century Gothic"/>
        <family val="2"/>
        <scheme val="minor"/>
      </rPr>
      <t>RSO n°1</t>
    </r>
    <r>
      <rPr>
        <sz val="8"/>
        <color theme="1"/>
        <rFont val="Century Gothic"/>
        <family val="2"/>
        <scheme val="minor"/>
      </rPr>
      <t xml:space="preserve"> dans refend côté Nord largeur 1,62 m + appuis de 20 de chaque côté, composé de 2 HEA 180, 2 poteaux de 20x35 de chaque côté. Compris protection, étaiement, sciage, coffrage, scellement.</t>
    </r>
  </si>
  <si>
    <t>Démolition d’allège pour création IS pour le local Tiers mur ép. 50cm et hauteur 0,91 compris appui de fenêtre BA largeur 1,50 et raccords tableaux</t>
  </si>
  <si>
    <r>
      <t>Travaux GO au R+1</t>
    </r>
    <r>
      <rPr>
        <b/>
        <sz val="8"/>
        <color rgb="FFFF0000"/>
        <rFont val="Century Gothic"/>
        <family val="2"/>
        <scheme val="minor"/>
      </rPr>
      <t xml:space="preserve"> </t>
    </r>
  </si>
  <si>
    <t>Dépose menuiseries existantes suivant plans et évacuation (compris dépose allège menuisée existante)</t>
  </si>
  <si>
    <t>Dépose menuiseries existantes suivant plans et évacuation</t>
  </si>
  <si>
    <t>Murs agglos enduits de 10 dans la cave compris ancrage dans existant et futur murs agglos</t>
  </si>
  <si>
    <r>
      <rPr>
        <b/>
        <sz val="8"/>
        <color theme="1"/>
        <rFont val="Century Gothic"/>
        <family val="2"/>
        <scheme val="minor"/>
      </rPr>
      <t>RSO N°3 :</t>
    </r>
    <r>
      <rPr>
        <sz val="8"/>
        <color theme="1"/>
        <rFont val="Century Gothic"/>
        <family val="2"/>
        <scheme val="minor"/>
      </rPr>
      <t xml:space="preserve"> largeur 1,00 m + appuis de 20 de chaque côté, composé de 2 HEA 180, 2 poteaux (de 20x30 chacun) de chaque côté. Compris protection, étaiement, sciage, coffrage, scellement.</t>
    </r>
  </si>
  <si>
    <r>
      <rPr>
        <b/>
        <sz val="8"/>
        <color theme="1"/>
        <rFont val="Century Gothic"/>
        <family val="2"/>
        <scheme val="minor"/>
      </rPr>
      <t xml:space="preserve">RSO N°08 : </t>
    </r>
    <r>
      <rPr>
        <sz val="8"/>
        <color theme="1"/>
        <rFont val="Century Gothic"/>
        <family val="2"/>
        <scheme val="minor"/>
      </rPr>
      <t>largeur 2,39 m + appuis de 20 de chaque côté, composé de 2 HEA 200, 2 poteaux (de 20x22 chacun) de chaque côté. Compris protection, étaiement, sciage, coffrage, scellement.</t>
    </r>
  </si>
  <si>
    <r>
      <rPr>
        <b/>
        <sz val="8"/>
        <color theme="1"/>
        <rFont val="Century Gothic"/>
        <family val="2"/>
        <scheme val="minor"/>
      </rPr>
      <t>RSO n°6</t>
    </r>
    <r>
      <rPr>
        <sz val="8"/>
        <color theme="1"/>
        <rFont val="Century Gothic"/>
        <family val="2"/>
        <scheme val="minor"/>
      </rPr>
      <t xml:space="preserve"> appartement n°2 au R+1, largeur 0,93m + appuis de 20 d’un côté, appuis de 39,5 de l’autre côté, composé de 2 HEA 180, 2 poteaux de 29x20 d’un côté et 2 poteaux de 29x39 de l’autre côté (suivant plans). Compris protection, étaiement, sciage, coffrage, scellement. </t>
    </r>
  </si>
  <si>
    <r>
      <rPr>
        <b/>
        <sz val="8"/>
        <color theme="1"/>
        <rFont val="Century Gothic"/>
        <family val="2"/>
        <scheme val="minor"/>
      </rPr>
      <t xml:space="preserve">RSO n°5 </t>
    </r>
    <r>
      <rPr>
        <sz val="8"/>
        <color theme="1"/>
        <rFont val="Century Gothic"/>
        <family val="2"/>
        <scheme val="minor"/>
      </rPr>
      <t xml:space="preserve"> appartement n°2 au R+1, largeur 1,67 composé de 1 HEA 200 et 2 sommiers de 20x20x20h de chaque côté. Compris protection, étaiement, sciage, coffrage, scellement.</t>
    </r>
  </si>
  <si>
    <r>
      <rPr>
        <b/>
        <sz val="8"/>
        <color theme="1"/>
        <rFont val="Century Gothic"/>
        <family val="2"/>
        <scheme val="minor"/>
      </rPr>
      <t>RSO n°7</t>
    </r>
    <r>
      <rPr>
        <sz val="8"/>
        <color theme="1"/>
        <rFont val="Century Gothic"/>
        <family val="2"/>
        <scheme val="minor"/>
      </rPr>
      <t xml:space="preserve"> appartement n°1, largeur 1,125 m + appuis de 20 de chaque côté, composé 2 HEA 180 et 2 poteaux de 28x20 de chaque côté. Compris protection, étaiement, sciage, coffrage, scellement</t>
    </r>
  </si>
  <si>
    <r>
      <rPr>
        <b/>
        <sz val="8"/>
        <color theme="1"/>
        <rFont val="Century Gothic"/>
        <family val="2"/>
        <scheme val="minor"/>
      </rPr>
      <t xml:space="preserve">RSO n°9 </t>
    </r>
    <r>
      <rPr>
        <sz val="8"/>
        <color theme="1"/>
        <rFont val="Century Gothic"/>
        <family val="2"/>
        <scheme val="minor"/>
      </rPr>
      <t>circulation, largeur 1,415 m + appuis de 20 de chaque côté, composé 2 HEA 180 et 2 poteaux de 26x20 de chaque côté. Compris protection, étaiement, sciage, coffrage, scellement</t>
    </r>
  </si>
  <si>
    <r>
      <rPr>
        <b/>
        <sz val="8"/>
        <color theme="1"/>
        <rFont val="Century Gothic"/>
        <family val="2"/>
        <scheme val="minor"/>
      </rPr>
      <t xml:space="preserve">RSO n°11 </t>
    </r>
    <r>
      <rPr>
        <sz val="8"/>
        <color theme="1"/>
        <rFont val="Century Gothic"/>
        <family val="2"/>
        <scheme val="minor"/>
      </rPr>
      <t xml:space="preserve">appartement n°7 au R+2, largeur 0,93m + appuis de 20 d’un côté, appuis de 31 de l’autre côté, composé de 2 HEA 180, 2 poteaux de 26x20 d’un côté et 2 poteaux de 26x31 de l’autre côté (suivant plans). Compris protection, étaiement, sciage, coffrage, scellement. </t>
    </r>
  </si>
  <si>
    <r>
      <rPr>
        <b/>
        <sz val="8"/>
        <color theme="1"/>
        <rFont val="Century Gothic"/>
        <family val="2"/>
        <scheme val="minor"/>
      </rPr>
      <t>RSO n°12</t>
    </r>
    <r>
      <rPr>
        <sz val="8"/>
        <color theme="1"/>
        <rFont val="Century Gothic"/>
        <family val="2"/>
        <scheme val="minor"/>
      </rPr>
      <t xml:space="preserve"> cage d’escalier, largeur 0,93m + appuis de 20 de chaque côté, composé 2 HEA 180 et 2 poteaux de 20x23 de chaque côté. Compris protection, étaiement, sciage, coffrage, scellement.</t>
    </r>
  </si>
  <si>
    <r>
      <rPr>
        <b/>
        <sz val="8"/>
        <color theme="1"/>
        <rFont val="Century Gothic"/>
        <family val="2"/>
        <scheme val="minor"/>
      </rPr>
      <t>RSO n°13</t>
    </r>
    <r>
      <rPr>
        <sz val="8"/>
        <color theme="1"/>
        <rFont val="Century Gothic"/>
        <family val="2"/>
        <scheme val="minor"/>
      </rPr>
      <t xml:space="preserve"> appartement n°12 au R+3, largeur 0,93m + appuis de 20 d’un côté, appuis de 34,5 de l’autre côté, composé de 2 HEA 180, 2 poteaux de 23x20 d’un côté et 2 poteaux de 23x35 de l’autre côté (suivant plans). Compris protection, étaiement, sciage, coffrage, scellement. </t>
    </r>
  </si>
  <si>
    <t xml:space="preserve">Dépose trappon ME07 et rebouchage en agglos creux pour combler le vide </t>
  </si>
  <si>
    <t xml:space="preserve">Dalles pour balcon ép 0,16 pour 6 balcons </t>
  </si>
  <si>
    <t>Dalle pleine armée de 16cm : HA = 85kg/m3 et TS = 40kg/m3</t>
  </si>
  <si>
    <t>Armatures 200 kg/m3</t>
  </si>
  <si>
    <t>Poutre 25x40h</t>
  </si>
  <si>
    <t>Fondation balcons</t>
  </si>
  <si>
    <t>Terrassement manuel compris brise béton BRH</t>
  </si>
  <si>
    <t>Gros béton jusqu’au sol d’assise du bâtiment existant compris coffrage et comblage du vide avec du béton C25/30</t>
  </si>
  <si>
    <t>Longrines 30x30h</t>
  </si>
  <si>
    <t xml:space="preserve">Béton C25/30 pour semelles filantes 50x30h compris ferraillage </t>
  </si>
  <si>
    <t>Liaisons balcons/structures existantes</t>
  </si>
  <si>
    <t>Ancrage des balcons avec des tiges HA40 fileté côté intérieur balcons</t>
  </si>
  <si>
    <t>Tube métal Ø90 x 2,5mm scellé au mortier type SELTEX ou équivalent</t>
  </si>
  <si>
    <t>Platine 120x120x10mm côté intérieur du bâtiment compris écrous</t>
  </si>
  <si>
    <t>Barre de seuil de rattrapage pente en alu au choix du MOE</t>
  </si>
  <si>
    <t>Traitement JD</t>
  </si>
  <si>
    <t xml:space="preserve">Remplissage du nouveau JD en partie intérieur en carton alvéolaire </t>
  </si>
  <si>
    <t>Cordon Jointofeu et joint élastomère ht 30mm</t>
  </si>
  <si>
    <t>Enduit monocouche taloché fin sous face dalle balcon</t>
  </si>
  <si>
    <t>Manutention pour les 6 dalles (poutres, armatures et béton)</t>
  </si>
  <si>
    <t>Réparation ponctuelle appuis de fenêtres abîmés si nécessaire</t>
  </si>
  <si>
    <t>Travaux préparatoires</t>
  </si>
  <si>
    <t xml:space="preserve">Terrassement des fosses de plantation </t>
  </si>
  <si>
    <t xml:space="preserve">Apport terre végétale </t>
  </si>
  <si>
    <t xml:space="preserve">Apport et mise en œuvre couche drainante </t>
  </si>
  <si>
    <t>Sol et bordures</t>
  </si>
  <si>
    <t>Stabilisé comprend le terrassement, grave GNT et Geotextile</t>
  </si>
  <si>
    <t>Allée en pierre calcaire comprend Terrassement, grave GNT, Geotextile et couche de calage</t>
  </si>
  <si>
    <t>Dalle en pierre à joint enherbés comprend terrassement grave GNT et Geotextile</t>
  </si>
  <si>
    <t>Allée en mulch</t>
  </si>
  <si>
    <t>Bordure en volige bois</t>
  </si>
  <si>
    <t>Maçonnerie et clôture</t>
  </si>
  <si>
    <t>Création rampe PMR à 5% largeur 1,2 comprend semelle BA 0,4x0,4, terrassement et évacuation</t>
  </si>
  <si>
    <t>F</t>
  </si>
  <si>
    <t>Modification socle en BA terrasse existante h:0,3 y compris decapage et évacuation déblais y compris escalier existant contre bâtiment</t>
  </si>
  <si>
    <t>Création escalier BA y compris semelle béton et terrassement</t>
  </si>
  <si>
    <t>Construction d'un mur en pierre h:0,5</t>
  </si>
  <si>
    <t>Plantation et arrosage</t>
  </si>
  <si>
    <t>Fourniture et plantation arbuste</t>
  </si>
  <si>
    <t>Fourniture et plantation grimpantes</t>
  </si>
  <si>
    <t>Fourniture et plantation vivaces et couvres sols</t>
  </si>
  <si>
    <t>Tuteur tripode</t>
  </si>
  <si>
    <t>Tuteur simple fraisé de classe 4 en biais</t>
  </si>
  <si>
    <t>Treillage metallique pour grimpantes</t>
  </si>
  <si>
    <t>Geotextile</t>
  </si>
  <si>
    <t>Mulch BRF</t>
  </si>
  <si>
    <t>Paillage mineral</t>
  </si>
  <si>
    <t>Arrosage en goutte à goutte provisoire</t>
  </si>
  <si>
    <t>Bouche d'arrosage</t>
  </si>
  <si>
    <t>Robinet de puisage</t>
  </si>
  <si>
    <t>Mobilier et fontaine</t>
  </si>
  <si>
    <t>Bancs en bois</t>
  </si>
  <si>
    <t>Fontaine murale en pierre de taille avec amenée d'eau</t>
  </si>
  <si>
    <t>Grand pot en terre cuite sur terrasse</t>
  </si>
  <si>
    <t>Carré potager en traverse bois</t>
  </si>
  <si>
    <t>Bordure en volige métallique</t>
  </si>
  <si>
    <t>Pavé terre cuite à poser sur socle décapé de la terrasse</t>
  </si>
  <si>
    <t>Confection de cuvette d'arrosage pour végétaux</t>
  </si>
  <si>
    <t xml:space="preserve">Entretien et garantie de reprise des végétaux </t>
  </si>
  <si>
    <t>Carottage pour gaines techniques</t>
  </si>
  <si>
    <t xml:space="preserve">Rebouchage des trous existants pour les gaines techniques existantes compris nettoyage, coffrage, finition </t>
  </si>
  <si>
    <t>Rebouchage trous existants gaine à condamner</t>
  </si>
  <si>
    <t>Réalisation de carottages dans planchers de diamètre 125 mm, en coordination avec le lot CVC/Plomberie, compris découpe et évacuation</t>
  </si>
  <si>
    <t>Fourniture et plantation arbres dont 4 unités fruités</t>
  </si>
  <si>
    <t>Jardin des simples</t>
  </si>
  <si>
    <t>Cabane de jardin en bois compris plots en béton et terrassement</t>
  </si>
  <si>
    <t>Pergola en bois</t>
  </si>
  <si>
    <t xml:space="preserve">Cheminement technique compris renforcement et garde corps en tasseaux fixé contre la charpente </t>
  </si>
  <si>
    <t xml:space="preserve">Balisage </t>
  </si>
  <si>
    <t xml:space="preserve">Palissade sur boulevard de la Liberté (structure tôle chevron) compris intervention ouvriers pour pose et dépose </t>
  </si>
  <si>
    <t>Installation de chantier compris coffret électrique, éclairage, etc…</t>
  </si>
  <si>
    <t xml:space="preserve">Frais liées à l'occupation de la voirie compris places de stationnement </t>
  </si>
  <si>
    <t>Constat d'huissier</t>
  </si>
  <si>
    <t>Etudes préparatoires et d'EXE</t>
  </si>
  <si>
    <t>Elévation mur agglos creux de 20 ht 2,88 sous plafond existant "idem R+2"</t>
  </si>
  <si>
    <t>Base vie (2 bungalows : réfectoire et vestiaire, WC de chantier)</t>
  </si>
  <si>
    <t>Compte prorata</t>
  </si>
  <si>
    <t>PM</t>
  </si>
  <si>
    <t>Carottages pour évacuation d'EU</t>
  </si>
  <si>
    <t>Charpente couverture</t>
  </si>
  <si>
    <t>Elévation mur agglos creux de 15 ht 1,30 autour tropézienne</t>
  </si>
  <si>
    <t xml:space="preserve">Etanchéité membrane bitumineuse sur isolant de la tropézienne </t>
  </si>
  <si>
    <t>Isolant laine de roche de 150mm sur tropézienne</t>
  </si>
  <si>
    <t>Isolant par laine de roche soufflée en combles toiture, R = 6</t>
  </si>
  <si>
    <t>Démolition/dépose</t>
  </si>
  <si>
    <t>Découpe ferme</t>
  </si>
  <si>
    <t xml:space="preserve">Modification charpente existante </t>
  </si>
  <si>
    <t>Remaniage de la couverture compris remplacement tuiles cassés dans le cas écheant</t>
  </si>
  <si>
    <t xml:space="preserve">Reprise partielle ou totale du faîtage et des rives de la couverture, comprenant la dépose des éléments existants défectueux et leur remplacement ou repose </t>
  </si>
  <si>
    <t xml:space="preserve">Réalisation de faitage </t>
  </si>
  <si>
    <t xml:space="preserve">Réalisation de rives </t>
  </si>
  <si>
    <t xml:space="preserve">Réalisation de gouttières zinc de 0,88mm d’épaisseur </t>
  </si>
  <si>
    <t xml:space="preserve">Fourniture et pose de chevrons en bois massif, section 60 x 80 mm </t>
  </si>
  <si>
    <t xml:space="preserve">Dépose soignée couverture existante (tuiles de faitage, tuiles, etc) </t>
  </si>
  <si>
    <t>Carottages horizontaux local technique R+3</t>
  </si>
  <si>
    <t>Remise en service des exutoires de désenfumage compris révision des lanterneaux</t>
  </si>
  <si>
    <t>Couverture avec tuiles de récupération et tuiles neuves aspect identique à l’existant (tropézienne)</t>
  </si>
  <si>
    <t>Réalisation de DEP raccordé à la gaine technique</t>
  </si>
  <si>
    <t>Evacuation d'EU raccordé à la gaine local technique R+3</t>
  </si>
  <si>
    <t xml:space="preserve">Encoffrement de la porte blindée avec de l'agglos creux de 15, joints pleins. La résistance au feu doit etre d'une heure. </t>
  </si>
  <si>
    <r>
      <t xml:space="preserve">Cave : </t>
    </r>
    <r>
      <rPr>
        <b/>
        <sz val="8"/>
        <color theme="1"/>
        <rFont val="Century Gothic"/>
        <family val="2"/>
        <scheme val="minor"/>
      </rPr>
      <t>RSO n°16</t>
    </r>
    <r>
      <rPr>
        <sz val="8"/>
        <color theme="1"/>
        <rFont val="Century Gothic"/>
        <family val="2"/>
        <scheme val="minor"/>
      </rPr>
      <t xml:space="preserve"> de 93cm composé de 2 HEA 200 et entretoises + appuis de 20 de chaque côté, de 2 poteaux BA de chaque côté de 20x36 scellés chimiquement, et de sous-linteaux BA. Compris découpe, protection, étaiement, sciage, coffrage, scellement. Bourrage au mortier sans retrait au niveau du HEA. Enrobage pour protection des profilés</t>
    </r>
  </si>
  <si>
    <t>Travaux GO/étanchéité en tropézienne</t>
  </si>
  <si>
    <t>Plateforme technique ou contre-dalle BA selon charge et étude structurelle</t>
  </si>
  <si>
    <t>Diagnostic structurelle pour cage d'ascenseur et RSo à déterminer si mur en agglos creux</t>
  </si>
  <si>
    <t>Cloison en béton cellulaire SIPOREX ép. 10</t>
  </si>
  <si>
    <t>Espaces extérieures</t>
  </si>
  <si>
    <t>Enduit sur mur extérieur (face intérieur et extérieur)</t>
  </si>
  <si>
    <t>Arase béton armé fixation par scellement chimique</t>
  </si>
  <si>
    <t>Mise en œuvre de la pierre naturelle sur le mur existant pour assurer un nivellement à hauteur du mur existant, compris préparation support</t>
  </si>
  <si>
    <t>Rebouchage ouverture dans lieu de rencontre avec de l'agglos creux de 20, compris enduit 2 faces</t>
  </si>
  <si>
    <t>Flocage coupe feu 1/2 heure 
Pose de lattis nervurés en acier galvanisé en sous face de dalle.
Projection pneumatique d'un flocage en laine de roche minérale, épaisseur suffisante pour un degré CF 1/2 heure, finition comprimé.
Type Fibrofeu de Promat ou équivalent</t>
  </si>
  <si>
    <t>Flocage CF1/2h</t>
  </si>
  <si>
    <t xml:space="preserve">Reprise feuillure </t>
  </si>
  <si>
    <t>Démolition ventilation basse en dessous des menuiseries et rebouchage avec de la brique creuse ou de l’agglos creux en partie basse de l’allège, compris enduit</t>
  </si>
  <si>
    <t xml:space="preserve">Remplacement ponctuelle poutre bois </t>
  </si>
  <si>
    <t>Traitement fongicide et insecticide de la charpente existante</t>
  </si>
  <si>
    <t>Flocage coupe feu 1 heure 
Pose de lattis nervurés en acier galvanisé en sous face de dalle.
Projection pneumatique d'un flocage en laine de roche minérale, épaisseur suffisante pour un degré CF 1 heure, finition comprimé.
Type Fibrofeu de Promat ou équivalent</t>
  </si>
  <si>
    <t>Flocage CF1h - local Rez-de-chaussée</t>
  </si>
  <si>
    <t>Ind. 4</t>
  </si>
  <si>
    <r>
      <rPr>
        <b/>
        <sz val="8"/>
        <color theme="1"/>
        <rFont val="Century Gothic"/>
        <family val="2"/>
        <scheme val="minor"/>
      </rPr>
      <t xml:space="preserve">RSO n°4 </t>
    </r>
    <r>
      <rPr>
        <sz val="8"/>
        <color theme="1"/>
        <rFont val="Century Gothic"/>
        <family val="2"/>
        <scheme val="minor"/>
      </rPr>
      <t>appartement n°2 au R+1, largeur 1,43 m + appuis de 20 de chaque côté, composé de 2 HEA 180 et 2 poteaux de 20x35 de chaque côté. Compris protection, étaiement, sciage, coffrage, scellement.</t>
    </r>
  </si>
  <si>
    <r>
      <rPr>
        <b/>
        <sz val="8"/>
        <color theme="1"/>
        <rFont val="Century Gothic"/>
        <family val="2"/>
        <scheme val="minor"/>
      </rPr>
      <t xml:space="preserve">RSO n°10 </t>
    </r>
    <r>
      <rPr>
        <sz val="8"/>
        <color theme="1"/>
        <rFont val="Century Gothic"/>
        <family val="2"/>
        <scheme val="minor"/>
      </rPr>
      <t>appartement n°7, largeur 1,43m + appuis de 20 de chaque côté, composé 2 HEA 180 et 2 poteaux de 20x24 de chaque côté. Compris protection, étaiement, sciage, coffrage, scellement.</t>
    </r>
  </si>
  <si>
    <t>Bordereau DPGF - Lot 01 Maçonnerie générale - Espace vert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</si>
</sst>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\ &quot;€&quot;"/>
    <numFmt numFmtId="165" formatCode="#,##0.00\ _€"/>
    <numFmt numFmtId="166" formatCode="#,##0\ _€"/>
    <numFmt numFmtId="167" formatCode="0.0"/>
    <numFmt numFmtId="168" formatCode="#,##0.0\ _€"/>
  </numFmts>
  <fonts count="19" x14ac:knownFonts="1">
    <font>
      <sz val="11"/>
      <color theme="1"/>
      <name val="Century Gothic"/>
      <family val="2"/>
      <scheme val="minor"/>
    </font>
    <font>
      <sz val="8"/>
      <color theme="1"/>
      <name val="Century Gothic"/>
      <family val="2"/>
      <scheme val="minor"/>
    </font>
    <font>
      <sz val="10"/>
      <color theme="1"/>
      <name val="Century Gothic"/>
      <family val="2"/>
      <scheme val="minor"/>
    </font>
    <font>
      <b/>
      <sz val="10"/>
      <color theme="0"/>
      <name val="Century Gothic"/>
      <family val="2"/>
      <scheme val="minor"/>
    </font>
    <font>
      <b/>
      <sz val="10"/>
      <color theme="1"/>
      <name val="Century Gothic"/>
      <family val="2"/>
      <scheme val="minor"/>
    </font>
    <font>
      <b/>
      <sz val="8"/>
      <color theme="1"/>
      <name val="Century Gothic"/>
      <family val="2"/>
      <scheme val="minor"/>
    </font>
    <font>
      <b/>
      <sz val="8"/>
      <color theme="0"/>
      <name val="Century Gothic"/>
      <family val="2"/>
      <scheme val="minor"/>
    </font>
    <font>
      <sz val="10"/>
      <name val="Arial"/>
      <family val="2"/>
    </font>
    <font>
      <sz val="8"/>
      <name val="Century Gothic"/>
      <family val="2"/>
      <scheme val="minor"/>
    </font>
    <font>
      <sz val="10"/>
      <color theme="0"/>
      <name val="Century Gothic"/>
      <family val="2"/>
      <scheme val="minor"/>
    </font>
    <font>
      <sz val="8"/>
      <color theme="0"/>
      <name val="Century Gothic"/>
      <family val="2"/>
      <scheme val="minor"/>
    </font>
    <font>
      <b/>
      <sz val="8"/>
      <color theme="4" tint="-0.249977111117893"/>
      <name val="Century Gothic"/>
      <family val="2"/>
      <scheme val="minor"/>
    </font>
    <font>
      <b/>
      <sz val="10"/>
      <color theme="4" tint="-0.249977111117893"/>
      <name val="Century Gothic"/>
      <family val="2"/>
      <scheme val="minor"/>
    </font>
    <font>
      <sz val="8"/>
      <color theme="1"/>
      <name val="Century Gothic"/>
      <family val="2"/>
    </font>
    <font>
      <b/>
      <sz val="8"/>
      <color rgb="FFFF0000"/>
      <name val="Century Gothic"/>
      <family val="2"/>
      <scheme val="minor"/>
    </font>
    <font>
      <sz val="10"/>
      <color rgb="FFFF0000"/>
      <name val="Century Gothic"/>
      <family val="2"/>
      <scheme val="minor"/>
    </font>
    <font>
      <sz val="9"/>
      <color theme="0"/>
      <name val="Century Gothic"/>
      <family val="2"/>
      <scheme val="minor"/>
    </font>
    <font>
      <b/>
      <sz val="8"/>
      <name val="Century Gothic"/>
      <family val="2"/>
      <scheme val="minor"/>
    </font>
    <font>
      <b/>
      <sz val="10"/>
      <name val="Century Gothic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9A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</borders>
  <cellStyleXfs count="2">
    <xf numFmtId="0" fontId="0" fillId="0" borderId="0"/>
    <xf numFmtId="0" fontId="7" fillId="0" borderId="0"/>
  </cellStyleXfs>
  <cellXfs count="87">
    <xf numFmtId="0" fontId="0" fillId="0" borderId="0" xfId="0"/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2" fillId="3" borderId="0" xfId="0" applyFont="1" applyFill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9" fillId="4" borderId="1" xfId="0" applyFont="1" applyFill="1" applyBorder="1" applyAlignment="1">
      <alignment horizontal="center" vertical="top" wrapText="1"/>
    </xf>
    <xf numFmtId="0" fontId="9" fillId="4" borderId="2" xfId="0" applyFont="1" applyFill="1" applyBorder="1" applyAlignment="1">
      <alignment horizontal="center" vertical="top" wrapText="1"/>
    </xf>
    <xf numFmtId="0" fontId="9" fillId="4" borderId="3" xfId="0" applyFont="1" applyFill="1" applyBorder="1" applyAlignment="1">
      <alignment horizontal="center" vertical="top" wrapText="1"/>
    </xf>
    <xf numFmtId="0" fontId="6" fillId="5" borderId="0" xfId="0" applyFont="1" applyFill="1" applyAlignment="1">
      <alignment horizontal="center" vertical="top" wrapText="1"/>
    </xf>
    <xf numFmtId="0" fontId="10" fillId="4" borderId="0" xfId="0" applyFont="1" applyFill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6" fillId="5" borderId="0" xfId="0" applyFont="1" applyFill="1" applyAlignment="1">
      <alignment horizontal="left" vertical="top" wrapText="1"/>
    </xf>
    <xf numFmtId="0" fontId="10" fillId="4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center" vertical="top" wrapText="1"/>
    </xf>
    <xf numFmtId="14" fontId="9" fillId="4" borderId="3" xfId="0" applyNumberFormat="1" applyFont="1" applyFill="1" applyBorder="1" applyAlignment="1">
      <alignment horizontal="center" vertical="top" wrapText="1"/>
    </xf>
    <xf numFmtId="14" fontId="2" fillId="2" borderId="0" xfId="0" applyNumberFormat="1" applyFont="1" applyFill="1" applyAlignment="1">
      <alignment horizontal="center" vertical="top" wrapText="1"/>
    </xf>
    <xf numFmtId="164" fontId="1" fillId="0" borderId="0" xfId="0" applyNumberFormat="1" applyFont="1" applyAlignment="1">
      <alignment horizontal="center" vertical="top" wrapText="1"/>
    </xf>
    <xf numFmtId="165" fontId="1" fillId="0" borderId="0" xfId="0" applyNumberFormat="1" applyFont="1" applyAlignment="1">
      <alignment horizontal="center" vertical="top" wrapText="1"/>
    </xf>
    <xf numFmtId="165" fontId="6" fillId="5" borderId="0" xfId="0" applyNumberFormat="1" applyFont="1" applyFill="1" applyAlignment="1">
      <alignment horizontal="center" vertical="top" wrapText="1"/>
    </xf>
    <xf numFmtId="165" fontId="2" fillId="0" borderId="0" xfId="0" applyNumberFormat="1" applyFont="1" applyAlignment="1">
      <alignment horizontal="center" vertical="top" wrapText="1"/>
    </xf>
    <xf numFmtId="165" fontId="10" fillId="4" borderId="0" xfId="0" applyNumberFormat="1" applyFont="1" applyFill="1" applyAlignment="1">
      <alignment horizontal="center" vertical="top" wrapText="1"/>
    </xf>
    <xf numFmtId="0" fontId="12" fillId="6" borderId="0" xfId="0" applyFont="1" applyFill="1" applyAlignment="1">
      <alignment vertical="top" wrapText="1"/>
    </xf>
    <xf numFmtId="0" fontId="1" fillId="7" borderId="0" xfId="0" applyFont="1" applyFill="1" applyAlignment="1">
      <alignment horizontal="center" vertical="top" wrapText="1"/>
    </xf>
    <xf numFmtId="165" fontId="1" fillId="7" borderId="0" xfId="0" applyNumberFormat="1" applyFont="1" applyFill="1" applyAlignment="1">
      <alignment horizontal="center" vertical="top" wrapText="1"/>
    </xf>
    <xf numFmtId="0" fontId="5" fillId="7" borderId="0" xfId="0" applyFont="1" applyFill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166" fontId="1" fillId="0" borderId="0" xfId="0" applyNumberFormat="1" applyFont="1" applyAlignment="1">
      <alignment horizontal="center" vertical="top" wrapText="1"/>
    </xf>
    <xf numFmtId="167" fontId="1" fillId="0" borderId="0" xfId="0" applyNumberFormat="1" applyFont="1" applyAlignment="1">
      <alignment horizontal="center" vertical="top" wrapText="1"/>
    </xf>
    <xf numFmtId="166" fontId="6" fillId="5" borderId="0" xfId="0" applyNumberFormat="1" applyFont="1" applyFill="1" applyAlignment="1">
      <alignment horizontal="center" vertical="top" wrapText="1"/>
    </xf>
    <xf numFmtId="166" fontId="1" fillId="7" borderId="0" xfId="0" applyNumberFormat="1" applyFont="1" applyFill="1" applyAlignment="1">
      <alignment horizontal="center" vertical="top" wrapText="1"/>
    </xf>
    <xf numFmtId="166" fontId="2" fillId="0" borderId="0" xfId="0" applyNumberFormat="1" applyFont="1" applyAlignment="1">
      <alignment horizontal="center" vertical="top" wrapText="1"/>
    </xf>
    <xf numFmtId="166" fontId="10" fillId="4" borderId="0" xfId="0" applyNumberFormat="1" applyFont="1" applyFill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" fillId="8" borderId="0" xfId="0" applyFont="1" applyFill="1" applyAlignment="1">
      <alignment horizontal="center" vertical="top" wrapText="1"/>
    </xf>
    <xf numFmtId="0" fontId="6" fillId="5" borderId="0" xfId="0" applyFont="1" applyFill="1" applyAlignment="1">
      <alignment horizontal="center" vertical="top"/>
    </xf>
    <xf numFmtId="0" fontId="6" fillId="5" borderId="0" xfId="0" applyFont="1" applyFill="1" applyAlignment="1">
      <alignment horizontal="right" vertical="top"/>
    </xf>
    <xf numFmtId="1" fontId="1" fillId="0" borderId="0" xfId="0" applyNumberFormat="1" applyFont="1" applyAlignment="1">
      <alignment horizontal="center" vertical="center" wrapText="1"/>
    </xf>
    <xf numFmtId="166" fontId="1" fillId="0" borderId="0" xfId="0" applyNumberFormat="1" applyFont="1" applyAlignment="1">
      <alignment horizontal="center" vertical="center" wrapText="1"/>
    </xf>
    <xf numFmtId="0" fontId="6" fillId="4" borderId="0" xfId="0" applyFont="1" applyFill="1" applyAlignment="1">
      <alignment horizontal="center" vertical="top"/>
    </xf>
    <xf numFmtId="0" fontId="6" fillId="4" borderId="0" xfId="0" applyFont="1" applyFill="1" applyAlignment="1">
      <alignment vertical="top"/>
    </xf>
    <xf numFmtId="3" fontId="6" fillId="4" borderId="0" xfId="0" applyNumberFormat="1" applyFont="1" applyFill="1" applyAlignment="1">
      <alignment horizontal="center" vertical="top"/>
    </xf>
    <xf numFmtId="3" fontId="6" fillId="4" borderId="0" xfId="0" applyNumberFormat="1" applyFont="1" applyFill="1" applyAlignment="1">
      <alignment vertical="top"/>
    </xf>
    <xf numFmtId="164" fontId="6" fillId="4" borderId="0" xfId="0" applyNumberFormat="1" applyFont="1" applyFill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6" fillId="5" borderId="0" xfId="0" applyFont="1" applyFill="1" applyAlignment="1">
      <alignment vertical="top"/>
    </xf>
    <xf numFmtId="0" fontId="5" fillId="0" borderId="0" xfId="0" applyFont="1" applyAlignment="1">
      <alignment horizontal="center" vertical="top" wrapText="1"/>
    </xf>
    <xf numFmtId="0" fontId="6" fillId="4" borderId="0" xfId="0" applyFont="1" applyFill="1" applyAlignment="1">
      <alignment horizontal="left" vertical="top"/>
    </xf>
    <xf numFmtId="0" fontId="1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166" fontId="5" fillId="0" borderId="0" xfId="0" applyNumberFormat="1" applyFont="1" applyAlignment="1">
      <alignment horizontal="center" vertical="top" wrapText="1"/>
    </xf>
    <xf numFmtId="0" fontId="15" fillId="0" borderId="0" xfId="0" applyFont="1" applyAlignment="1">
      <alignment vertical="top" wrapText="1"/>
    </xf>
    <xf numFmtId="0" fontId="16" fillId="4" borderId="1" xfId="0" applyFont="1" applyFill="1" applyBorder="1" applyAlignment="1">
      <alignment horizontal="left" vertical="top" wrapText="1"/>
    </xf>
    <xf numFmtId="0" fontId="16" fillId="4" borderId="0" xfId="0" applyFont="1" applyFill="1" applyAlignment="1">
      <alignment horizontal="left" vertical="top" wrapText="1"/>
    </xf>
    <xf numFmtId="0" fontId="1" fillId="6" borderId="0" xfId="0" applyFont="1" applyFill="1" applyAlignment="1">
      <alignment horizontal="center" vertical="top"/>
    </xf>
    <xf numFmtId="0" fontId="5" fillId="6" borderId="0" xfId="0" applyFont="1" applyFill="1" applyAlignment="1">
      <alignment horizontal="center" vertical="top"/>
    </xf>
    <xf numFmtId="0" fontId="14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0" fontId="1" fillId="0" borderId="0" xfId="0" applyFont="1" applyAlignment="1">
      <alignment horizontal="left" vertical="top" wrapText="1" indent="1"/>
    </xf>
    <xf numFmtId="0" fontId="6" fillId="4" borderId="0" xfId="0" applyFont="1" applyFill="1" applyAlignment="1">
      <alignment horizontal="center" vertical="top" wrapText="1"/>
    </xf>
    <xf numFmtId="0" fontId="6" fillId="4" borderId="0" xfId="0" applyFont="1" applyFill="1" applyAlignment="1">
      <alignment horizontal="left" vertical="top" wrapText="1"/>
    </xf>
    <xf numFmtId="166" fontId="6" fillId="4" borderId="0" xfId="0" applyNumberFormat="1" applyFont="1" applyFill="1" applyAlignment="1">
      <alignment horizontal="center" vertical="top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center" vertical="top" wrapText="1"/>
    </xf>
    <xf numFmtId="0" fontId="18" fillId="0" borderId="0" xfId="0" applyFont="1" applyAlignment="1">
      <alignment vertical="top" wrapText="1"/>
    </xf>
    <xf numFmtId="166" fontId="17" fillId="0" borderId="0" xfId="0" applyNumberFormat="1" applyFont="1" applyAlignment="1">
      <alignment horizontal="center" vertical="top" wrapText="1"/>
    </xf>
    <xf numFmtId="0" fontId="18" fillId="6" borderId="0" xfId="0" applyFont="1" applyFill="1" applyAlignment="1">
      <alignment vertical="top" wrapText="1"/>
    </xf>
    <xf numFmtId="10" fontId="2" fillId="0" borderId="0" xfId="0" applyNumberFormat="1" applyFont="1" applyAlignment="1">
      <alignment vertical="top" wrapText="1"/>
    </xf>
    <xf numFmtId="0" fontId="4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3" fontId="1" fillId="0" borderId="0" xfId="0" applyNumberFormat="1" applyFont="1" applyAlignment="1">
      <alignment horizontal="center" vertical="top"/>
    </xf>
    <xf numFmtId="3" fontId="1" fillId="0" borderId="0" xfId="0" applyNumberFormat="1" applyFont="1" applyAlignment="1">
      <alignment vertical="top"/>
    </xf>
    <xf numFmtId="168" fontId="1" fillId="0" borderId="0" xfId="0" applyNumberFormat="1" applyFont="1" applyAlignment="1">
      <alignment horizontal="center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 wrapText="1" indent="1"/>
    </xf>
    <xf numFmtId="2" fontId="11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9" fillId="4" borderId="1" xfId="0" applyFont="1" applyFill="1" applyBorder="1" applyAlignment="1">
      <alignment horizontal="center" vertical="top" wrapText="1"/>
    </xf>
    <xf numFmtId="0" fontId="6" fillId="5" borderId="0" xfId="0" applyFont="1" applyFill="1" applyAlignment="1">
      <alignment horizontal="center" vertical="top" wrapText="1"/>
    </xf>
    <xf numFmtId="0" fontId="10" fillId="4" borderId="0" xfId="0" applyFont="1" applyFill="1" applyAlignment="1">
      <alignment horizontal="center" vertical="top" wrapText="1"/>
    </xf>
    <xf numFmtId="0" fontId="5" fillId="7" borderId="0" xfId="0" applyFont="1" applyFill="1" applyAlignment="1">
      <alignment horizontal="left" vertical="top" wrapText="1"/>
    </xf>
  </cellXfs>
  <cellStyles count="2">
    <cellStyle name="Normal" xfId="0" builtinId="0"/>
    <cellStyle name="Normal 2" xfId="1" xr:uid="{F9FB1941-055C-4411-8A7B-C0A49539AEC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15843</xdr:colOff>
      <xdr:row>0</xdr:row>
      <xdr:rowOff>31230</xdr:rowOff>
    </xdr:from>
    <xdr:to>
      <xdr:col>10</xdr:col>
      <xdr:colOff>619976</xdr:colOff>
      <xdr:row>2</xdr:row>
      <xdr:rowOff>85880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9E59F858-0DD1-47B4-8DD2-70713BE431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5536" y="31230"/>
          <a:ext cx="604133" cy="413789"/>
        </a:xfrm>
        <a:prstGeom prst="rect">
          <a:avLst/>
        </a:prstGeom>
      </xdr:spPr>
    </xdr:pic>
    <xdr:clientData/>
  </xdr:twoCellAnchor>
  <xdr:twoCellAnchor editAs="oneCell">
    <xdr:from>
      <xdr:col>10</xdr:col>
      <xdr:colOff>610404</xdr:colOff>
      <xdr:row>1</xdr:row>
      <xdr:rowOff>7807</xdr:rowOff>
    </xdr:from>
    <xdr:to>
      <xdr:col>11</xdr:col>
      <xdr:colOff>18278</xdr:colOff>
      <xdr:row>3</xdr:row>
      <xdr:rowOff>101496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CC09CC7-6CDE-714E-BFB9-E6DA1BF5BD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70097" y="187377"/>
          <a:ext cx="506051" cy="452828"/>
        </a:xfrm>
        <a:prstGeom prst="rect">
          <a:avLst/>
        </a:prstGeom>
      </xdr:spPr>
    </xdr:pic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">
  <a:themeElements>
    <a:clrScheme name="I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on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283"/>
  <sheetViews>
    <sheetView tabSelected="1" view="pageBreakPreview" zoomScale="85" zoomScaleNormal="100" zoomScaleSheetLayoutView="85" workbookViewId="0">
      <selection activeCell="F3" sqref="F3"/>
    </sheetView>
  </sheetViews>
  <sheetFormatPr baseColWidth="10" defaultColWidth="9" defaultRowHeight="13.5" x14ac:dyDescent="0.3"/>
  <cols>
    <col min="1" max="5" width="2.5" style="6" customWidth="1"/>
    <col min="6" max="6" width="50.625" style="13" customWidth="1"/>
    <col min="7" max="7" width="6.625" style="6" customWidth="1"/>
    <col min="8" max="9" width="9" style="6"/>
    <col min="10" max="10" width="10.125" style="6" bestFit="1" customWidth="1"/>
    <col min="11" max="11" width="14.375" style="6" customWidth="1"/>
    <col min="12" max="12" width="40.25" style="1" bestFit="1" customWidth="1"/>
    <col min="13" max="13" width="9.375" style="1" bestFit="1" customWidth="1"/>
    <col min="14" max="14" width="14.75" style="1" bestFit="1" customWidth="1"/>
    <col min="15" max="15" width="29.25" style="1" bestFit="1" customWidth="1"/>
    <col min="16" max="16" width="31.125" style="1" bestFit="1" customWidth="1"/>
    <col min="17" max="17" width="34.25" style="1" bestFit="1" customWidth="1"/>
    <col min="18" max="18" width="35.375" style="1" bestFit="1" customWidth="1"/>
    <col min="19" max="16384" width="9" style="1"/>
  </cols>
  <sheetData>
    <row r="1" spans="1:15" ht="14.25" customHeight="1" x14ac:dyDescent="0.3">
      <c r="A1" s="82" t="e" vm="1">
        <v>#VALUE!</v>
      </c>
      <c r="B1" s="82"/>
      <c r="C1" s="82"/>
      <c r="D1" s="82"/>
      <c r="E1" s="82"/>
      <c r="F1" s="57" t="s">
        <v>38</v>
      </c>
      <c r="G1" s="7"/>
      <c r="H1" s="83"/>
      <c r="I1" s="83"/>
      <c r="J1" s="83"/>
      <c r="K1" s="16"/>
    </row>
    <row r="2" spans="1:15" ht="14.25" customHeight="1" x14ac:dyDescent="0.3">
      <c r="A2" s="82"/>
      <c r="B2" s="82"/>
      <c r="C2" s="82"/>
      <c r="D2" s="82"/>
      <c r="E2" s="82"/>
      <c r="F2" s="57" t="s">
        <v>10</v>
      </c>
      <c r="G2" s="8"/>
      <c r="H2" s="8"/>
      <c r="I2" s="8" t="s">
        <v>2</v>
      </c>
      <c r="J2" s="8" t="s">
        <v>92</v>
      </c>
      <c r="K2" s="16"/>
    </row>
    <row r="3" spans="1:15" ht="14.25" customHeight="1" x14ac:dyDescent="0.3">
      <c r="A3" s="82"/>
      <c r="B3" s="82"/>
      <c r="C3" s="82"/>
      <c r="D3" s="82"/>
      <c r="E3" s="82"/>
      <c r="F3" s="58" t="s">
        <v>247</v>
      </c>
      <c r="G3" s="9"/>
      <c r="H3" s="9"/>
      <c r="I3" s="9" t="s">
        <v>244</v>
      </c>
      <c r="J3" s="17">
        <f ca="1">TODAY()</f>
        <v>45932</v>
      </c>
      <c r="K3" s="18"/>
    </row>
    <row r="4" spans="1:15" x14ac:dyDescent="0.3">
      <c r="A4" s="2"/>
      <c r="B4" s="2"/>
      <c r="C4" s="2"/>
      <c r="D4" s="2"/>
      <c r="E4" s="2"/>
      <c r="F4" s="12"/>
      <c r="G4" s="2"/>
      <c r="H4" s="2"/>
      <c r="I4" s="2"/>
      <c r="J4" s="2"/>
      <c r="K4" s="2"/>
    </row>
    <row r="5" spans="1:15" s="3" customFormat="1" ht="12.75" customHeight="1" x14ac:dyDescent="0.3">
      <c r="A5" s="84" t="s">
        <v>108</v>
      </c>
      <c r="B5" s="84"/>
      <c r="C5" s="84"/>
      <c r="D5" s="84"/>
      <c r="E5" s="84"/>
      <c r="F5" s="14" t="s">
        <v>0</v>
      </c>
      <c r="G5" s="10" t="s">
        <v>1</v>
      </c>
      <c r="H5" s="39" t="s">
        <v>58</v>
      </c>
      <c r="I5" s="39" t="s">
        <v>59</v>
      </c>
      <c r="J5" s="10" t="s">
        <v>4</v>
      </c>
      <c r="K5" s="40" t="s">
        <v>60</v>
      </c>
    </row>
    <row r="6" spans="1:15" x14ac:dyDescent="0.3">
      <c r="A6" s="2"/>
      <c r="B6" s="2"/>
      <c r="C6" s="2"/>
      <c r="D6" s="2"/>
      <c r="E6" s="2"/>
      <c r="F6" s="12"/>
      <c r="G6" s="2"/>
      <c r="H6" s="2"/>
      <c r="I6" s="2"/>
      <c r="J6" s="19"/>
      <c r="K6" s="19"/>
    </row>
    <row r="7" spans="1:15" s="49" customFormat="1" ht="12.75" x14ac:dyDescent="0.3">
      <c r="A7" s="43">
        <v>3</v>
      </c>
      <c r="B7" s="43">
        <v>1</v>
      </c>
      <c r="C7" s="43"/>
      <c r="D7" s="43"/>
      <c r="E7" s="43"/>
      <c r="F7" s="44" t="s">
        <v>57</v>
      </c>
      <c r="G7" s="43"/>
      <c r="H7" s="45"/>
      <c r="I7" s="46"/>
      <c r="J7" s="47"/>
      <c r="K7" s="45">
        <f>SUM(K8:K19)</f>
        <v>0</v>
      </c>
      <c r="L7" s="48"/>
      <c r="M7" s="48"/>
      <c r="N7" s="48"/>
      <c r="O7" s="48"/>
    </row>
    <row r="8" spans="1:15" x14ac:dyDescent="0.3">
      <c r="A8" s="59">
        <v>3</v>
      </c>
      <c r="B8" s="59">
        <v>1</v>
      </c>
      <c r="C8" s="59">
        <v>1</v>
      </c>
      <c r="D8" s="59"/>
      <c r="E8" s="59"/>
      <c r="F8" s="74" t="s">
        <v>201</v>
      </c>
      <c r="G8" s="28" t="s">
        <v>61</v>
      </c>
      <c r="H8" s="28">
        <v>1</v>
      </c>
      <c r="I8" s="41"/>
      <c r="J8" s="75"/>
      <c r="K8" s="29">
        <f t="shared" ref="K8:K17" si="0">H8*J8</f>
        <v>0</v>
      </c>
    </row>
    <row r="9" spans="1:15" x14ac:dyDescent="0.3">
      <c r="A9" s="59">
        <v>3</v>
      </c>
      <c r="B9" s="59">
        <v>1</v>
      </c>
      <c r="C9" s="59">
        <v>2</v>
      </c>
      <c r="D9" s="59"/>
      <c r="E9" s="59"/>
      <c r="F9" s="74" t="s">
        <v>194</v>
      </c>
      <c r="G9" s="28" t="s">
        <v>61</v>
      </c>
      <c r="H9" s="28">
        <v>1</v>
      </c>
      <c r="I9" s="41"/>
      <c r="J9" s="76"/>
      <c r="K9" s="29">
        <f t="shared" si="0"/>
        <v>0</v>
      </c>
    </row>
    <row r="10" spans="1:15" ht="27" x14ac:dyDescent="0.3">
      <c r="A10" s="59">
        <v>3</v>
      </c>
      <c r="B10" s="59">
        <v>1</v>
      </c>
      <c r="C10" s="59">
        <v>3</v>
      </c>
      <c r="D10" s="59"/>
      <c r="E10" s="59"/>
      <c r="F10" s="53" t="s">
        <v>195</v>
      </c>
      <c r="G10" s="28" t="s">
        <v>61</v>
      </c>
      <c r="H10" s="28">
        <v>1</v>
      </c>
      <c r="I10" s="41"/>
      <c r="J10" s="75"/>
      <c r="K10" s="29">
        <f t="shared" si="0"/>
        <v>0</v>
      </c>
    </row>
    <row r="11" spans="1:15" x14ac:dyDescent="0.3">
      <c r="A11" s="59">
        <v>3</v>
      </c>
      <c r="B11" s="59">
        <v>1</v>
      </c>
      <c r="C11" s="59">
        <v>4</v>
      </c>
      <c r="D11" s="59"/>
      <c r="E11" s="59"/>
      <c r="F11" s="74" t="s">
        <v>62</v>
      </c>
      <c r="G11" s="28" t="s">
        <v>61</v>
      </c>
      <c r="H11" s="76">
        <v>1</v>
      </c>
      <c r="I11" s="77"/>
      <c r="J11" s="75"/>
      <c r="K11" s="29">
        <f t="shared" si="0"/>
        <v>0</v>
      </c>
    </row>
    <row r="12" spans="1:15" x14ac:dyDescent="0.3">
      <c r="A12" s="59">
        <v>3</v>
      </c>
      <c r="B12" s="59">
        <v>1</v>
      </c>
      <c r="C12" s="59">
        <v>5</v>
      </c>
      <c r="D12" s="59"/>
      <c r="E12" s="59"/>
      <c r="F12" s="74" t="s">
        <v>196</v>
      </c>
      <c r="G12" s="28" t="s">
        <v>61</v>
      </c>
      <c r="H12" s="76">
        <v>1</v>
      </c>
      <c r="I12" s="77"/>
      <c r="J12" s="75"/>
      <c r="K12" s="29">
        <f t="shared" si="0"/>
        <v>0</v>
      </c>
    </row>
    <row r="13" spans="1:15" x14ac:dyDescent="0.3">
      <c r="A13" s="59">
        <v>3</v>
      </c>
      <c r="B13" s="59">
        <v>1</v>
      </c>
      <c r="C13" s="59">
        <v>6</v>
      </c>
      <c r="D13" s="59"/>
      <c r="E13" s="59"/>
      <c r="F13" s="74" t="s">
        <v>63</v>
      </c>
      <c r="G13" s="28" t="s">
        <v>61</v>
      </c>
      <c r="H13" s="76">
        <v>1</v>
      </c>
      <c r="I13" s="77"/>
      <c r="J13" s="75"/>
      <c r="K13" s="29">
        <f t="shared" si="0"/>
        <v>0</v>
      </c>
    </row>
    <row r="14" spans="1:15" x14ac:dyDescent="0.3">
      <c r="A14" s="59">
        <v>3</v>
      </c>
      <c r="B14" s="59">
        <v>1</v>
      </c>
      <c r="C14" s="59">
        <v>7</v>
      </c>
      <c r="D14" s="59"/>
      <c r="E14" s="59"/>
      <c r="F14" s="74" t="s">
        <v>197</v>
      </c>
      <c r="G14" s="28" t="s">
        <v>61</v>
      </c>
      <c r="H14" s="76">
        <v>1</v>
      </c>
      <c r="I14" s="77"/>
      <c r="J14" s="75"/>
      <c r="K14" s="29">
        <f t="shared" si="0"/>
        <v>0</v>
      </c>
    </row>
    <row r="15" spans="1:15" x14ac:dyDescent="0.3">
      <c r="A15" s="59">
        <v>3</v>
      </c>
      <c r="B15" s="59">
        <v>1</v>
      </c>
      <c r="C15" s="59">
        <v>8</v>
      </c>
      <c r="D15" s="59"/>
      <c r="E15" s="59"/>
      <c r="F15" s="12" t="s">
        <v>64</v>
      </c>
      <c r="G15" s="28" t="s">
        <v>61</v>
      </c>
      <c r="H15" s="28">
        <v>1</v>
      </c>
      <c r="I15" s="41"/>
      <c r="J15" s="42"/>
      <c r="K15" s="29">
        <f t="shared" si="0"/>
        <v>0</v>
      </c>
      <c r="L15" s="62"/>
    </row>
    <row r="16" spans="1:15" x14ac:dyDescent="0.3">
      <c r="A16" s="59">
        <v>3</v>
      </c>
      <c r="B16" s="59">
        <v>1</v>
      </c>
      <c r="C16" s="59">
        <v>10</v>
      </c>
      <c r="D16" s="59"/>
      <c r="E16" s="59"/>
      <c r="F16" s="12" t="s">
        <v>199</v>
      </c>
      <c r="G16" s="28" t="s">
        <v>61</v>
      </c>
      <c r="H16" s="28">
        <v>1</v>
      </c>
      <c r="I16" s="41"/>
      <c r="J16" s="42"/>
      <c r="K16" s="29">
        <f t="shared" si="0"/>
        <v>0</v>
      </c>
    </row>
    <row r="17" spans="1:15" x14ac:dyDescent="0.3">
      <c r="A17" s="59">
        <v>3</v>
      </c>
      <c r="B17" s="59">
        <v>1</v>
      </c>
      <c r="C17" s="59">
        <v>11</v>
      </c>
      <c r="D17" s="59"/>
      <c r="E17" s="59"/>
      <c r="F17" s="12" t="s">
        <v>198</v>
      </c>
      <c r="G17" s="28" t="s">
        <v>61</v>
      </c>
      <c r="H17" s="28">
        <v>1</v>
      </c>
      <c r="I17" s="41"/>
      <c r="J17" s="42"/>
      <c r="K17" s="29">
        <f t="shared" si="0"/>
        <v>0</v>
      </c>
      <c r="L17" s="56"/>
    </row>
    <row r="18" spans="1:15" x14ac:dyDescent="0.3">
      <c r="A18" s="59">
        <v>3</v>
      </c>
      <c r="B18" s="59">
        <v>1</v>
      </c>
      <c r="C18" s="59">
        <v>12</v>
      </c>
      <c r="D18" s="59"/>
      <c r="E18" s="59"/>
      <c r="F18" s="12" t="s">
        <v>202</v>
      </c>
      <c r="G18" s="28" t="s">
        <v>203</v>
      </c>
      <c r="H18" s="28"/>
      <c r="I18" s="41"/>
      <c r="J18" s="42"/>
      <c r="K18" s="29"/>
      <c r="L18" s="56"/>
    </row>
    <row r="19" spans="1:15" x14ac:dyDescent="0.3">
      <c r="A19" s="2"/>
      <c r="B19" s="2"/>
      <c r="C19" s="2"/>
      <c r="D19" s="28"/>
      <c r="E19" s="2"/>
      <c r="F19" s="12"/>
      <c r="G19" s="2"/>
      <c r="H19" s="2"/>
      <c r="I19" s="2"/>
      <c r="J19" s="29"/>
      <c r="K19" s="29"/>
    </row>
    <row r="20" spans="1:15" s="49" customFormat="1" ht="12.75" x14ac:dyDescent="0.3">
      <c r="A20" s="43">
        <v>3</v>
      </c>
      <c r="B20" s="43">
        <v>2</v>
      </c>
      <c r="C20" s="43"/>
      <c r="D20" s="43"/>
      <c r="E20" s="43"/>
      <c r="F20" s="44" t="s">
        <v>91</v>
      </c>
      <c r="G20" s="43"/>
      <c r="H20" s="45"/>
      <c r="I20" s="46"/>
      <c r="J20" s="47"/>
      <c r="K20" s="45">
        <f>SUM(K21:K52)</f>
        <v>0</v>
      </c>
      <c r="L20" s="48"/>
      <c r="M20" s="48"/>
      <c r="N20" s="48"/>
      <c r="O20" s="48"/>
    </row>
    <row r="21" spans="1:15" s="3" customFormat="1" x14ac:dyDescent="0.3">
      <c r="A21" s="60">
        <v>3</v>
      </c>
      <c r="B21" s="60">
        <v>2</v>
      </c>
      <c r="C21" s="60">
        <v>1</v>
      </c>
      <c r="D21" s="60"/>
      <c r="E21" s="59"/>
      <c r="F21" s="54" t="s">
        <v>93</v>
      </c>
      <c r="G21" s="51"/>
      <c r="H21" s="51"/>
      <c r="I21" s="51"/>
      <c r="J21" s="55"/>
      <c r="K21" s="55"/>
    </row>
    <row r="22" spans="1:15" ht="13.5" customHeight="1" x14ac:dyDescent="0.3">
      <c r="A22" s="59">
        <v>3</v>
      </c>
      <c r="B22" s="59">
        <v>2</v>
      </c>
      <c r="C22" s="59">
        <v>1</v>
      </c>
      <c r="D22" s="59">
        <v>1</v>
      </c>
      <c r="E22" s="59"/>
      <c r="F22" s="12" t="s">
        <v>94</v>
      </c>
      <c r="G22" s="2" t="s">
        <v>61</v>
      </c>
      <c r="H22" s="2">
        <v>2</v>
      </c>
      <c r="I22" s="2"/>
      <c r="J22" s="29"/>
      <c r="K22" s="29">
        <f>J22*H22</f>
        <v>0</v>
      </c>
      <c r="M22" s="37"/>
    </row>
    <row r="23" spans="1:15" ht="27" x14ac:dyDescent="0.3">
      <c r="A23" s="59">
        <v>3</v>
      </c>
      <c r="B23" s="59">
        <v>2</v>
      </c>
      <c r="C23" s="59">
        <v>1</v>
      </c>
      <c r="D23" s="59">
        <v>2</v>
      </c>
      <c r="E23" s="59"/>
      <c r="F23" s="12" t="s">
        <v>114</v>
      </c>
      <c r="G23" s="2" t="s">
        <v>7</v>
      </c>
      <c r="H23" s="2">
        <v>18</v>
      </c>
      <c r="I23" s="2"/>
      <c r="J23" s="29"/>
      <c r="K23" s="29">
        <f>J23*H23</f>
        <v>0</v>
      </c>
      <c r="M23" s="37"/>
    </row>
    <row r="24" spans="1:15" ht="13.5" customHeight="1" x14ac:dyDescent="0.3">
      <c r="A24" s="59">
        <v>3</v>
      </c>
      <c r="B24" s="59">
        <v>2</v>
      </c>
      <c r="C24" s="59">
        <v>1</v>
      </c>
      <c r="D24" s="59">
        <v>3</v>
      </c>
      <c r="E24" s="59"/>
      <c r="F24" s="12" t="s">
        <v>95</v>
      </c>
      <c r="G24" s="2" t="s">
        <v>61</v>
      </c>
      <c r="H24" s="2">
        <v>2</v>
      </c>
      <c r="I24" s="2"/>
      <c r="J24" s="29"/>
      <c r="K24" s="29">
        <f>J24*H24</f>
        <v>0</v>
      </c>
      <c r="M24" s="37"/>
    </row>
    <row r="25" spans="1:15" ht="27" x14ac:dyDescent="0.3">
      <c r="A25" s="59">
        <v>3</v>
      </c>
      <c r="B25" s="59">
        <v>2</v>
      </c>
      <c r="C25" s="59">
        <v>1</v>
      </c>
      <c r="D25" s="59">
        <v>4</v>
      </c>
      <c r="E25" s="59"/>
      <c r="F25" s="12" t="s">
        <v>126</v>
      </c>
      <c r="G25" s="2" t="s">
        <v>61</v>
      </c>
      <c r="H25" s="2">
        <v>1</v>
      </c>
      <c r="I25" s="2"/>
      <c r="J25" s="29"/>
      <c r="K25" s="29">
        <f>J25*H25</f>
        <v>0</v>
      </c>
      <c r="M25" s="37"/>
    </row>
    <row r="26" spans="1:15" ht="13.5" customHeight="1" x14ac:dyDescent="0.3">
      <c r="A26" s="59"/>
      <c r="B26" s="59"/>
      <c r="C26" s="59"/>
      <c r="D26" s="59"/>
      <c r="E26" s="59"/>
      <c r="F26" s="12"/>
      <c r="G26" s="2"/>
      <c r="H26" s="2"/>
      <c r="I26" s="2"/>
      <c r="J26" s="29"/>
      <c r="K26" s="29"/>
      <c r="M26" s="37"/>
    </row>
    <row r="27" spans="1:15" s="3" customFormat="1" x14ac:dyDescent="0.3">
      <c r="A27" s="60">
        <v>3</v>
      </c>
      <c r="B27" s="60">
        <v>2</v>
      </c>
      <c r="C27" s="60">
        <v>2</v>
      </c>
      <c r="D27" s="60"/>
      <c r="E27" s="59"/>
      <c r="F27" s="54" t="s">
        <v>13</v>
      </c>
      <c r="G27" s="51"/>
      <c r="H27" s="51"/>
      <c r="I27" s="51"/>
      <c r="J27" s="55"/>
      <c r="K27" s="55"/>
    </row>
    <row r="28" spans="1:15" ht="13.5" customHeight="1" x14ac:dyDescent="0.3">
      <c r="A28" s="59">
        <v>3</v>
      </c>
      <c r="B28" s="59">
        <v>2</v>
      </c>
      <c r="C28" s="59">
        <v>2</v>
      </c>
      <c r="D28" s="59">
        <v>1</v>
      </c>
      <c r="E28" s="59"/>
      <c r="F28" s="12" t="s">
        <v>94</v>
      </c>
      <c r="G28" s="2" t="s">
        <v>61</v>
      </c>
      <c r="H28" s="2">
        <v>1</v>
      </c>
      <c r="I28" s="2"/>
      <c r="J28" s="29"/>
      <c r="K28" s="29">
        <f>J28*H28</f>
        <v>0</v>
      </c>
      <c r="M28" s="37"/>
    </row>
    <row r="29" spans="1:15" ht="13.5" customHeight="1" x14ac:dyDescent="0.3">
      <c r="A29" s="59">
        <v>3</v>
      </c>
      <c r="B29" s="59">
        <v>2</v>
      </c>
      <c r="C29" s="59">
        <v>2</v>
      </c>
      <c r="D29" s="59">
        <v>3</v>
      </c>
      <c r="E29" s="59"/>
      <c r="F29" s="12" t="s">
        <v>109</v>
      </c>
      <c r="G29" s="2" t="s">
        <v>7</v>
      </c>
      <c r="H29" s="2">
        <f>14+3</f>
        <v>17</v>
      </c>
      <c r="I29" s="2"/>
      <c r="J29" s="29"/>
      <c r="K29" s="29">
        <f>J29*H29</f>
        <v>0</v>
      </c>
      <c r="M29" s="37"/>
    </row>
    <row r="30" spans="1:15" x14ac:dyDescent="0.3">
      <c r="A30" s="59">
        <v>3</v>
      </c>
      <c r="B30" s="59">
        <v>2</v>
      </c>
      <c r="C30" s="59">
        <v>2</v>
      </c>
      <c r="D30" s="59">
        <v>4</v>
      </c>
      <c r="E30" s="59"/>
      <c r="F30" s="12" t="s">
        <v>115</v>
      </c>
      <c r="G30" s="2" t="s">
        <v>7</v>
      </c>
      <c r="H30" s="2">
        <v>23</v>
      </c>
      <c r="I30" s="2"/>
      <c r="J30" s="29"/>
      <c r="K30" s="29">
        <f>J30*H30</f>
        <v>0</v>
      </c>
      <c r="M30" s="37"/>
    </row>
    <row r="31" spans="1:15" ht="13.5" customHeight="1" x14ac:dyDescent="0.3">
      <c r="A31" s="59">
        <v>3</v>
      </c>
      <c r="B31" s="59">
        <v>2</v>
      </c>
      <c r="C31" s="59">
        <v>2</v>
      </c>
      <c r="D31" s="59">
        <v>5</v>
      </c>
      <c r="E31" s="59"/>
      <c r="F31" s="12" t="s">
        <v>95</v>
      </c>
      <c r="G31" s="2" t="s">
        <v>61</v>
      </c>
      <c r="H31" s="2">
        <v>3</v>
      </c>
      <c r="I31" s="2"/>
      <c r="J31" s="29"/>
      <c r="K31" s="29">
        <f>J31*H31</f>
        <v>0</v>
      </c>
      <c r="M31" s="37"/>
    </row>
    <row r="32" spans="1:15" ht="13.5" customHeight="1" x14ac:dyDescent="0.3">
      <c r="A32" s="59"/>
      <c r="B32" s="59"/>
      <c r="C32" s="59"/>
      <c r="D32" s="59"/>
      <c r="E32" s="59"/>
      <c r="F32" s="12"/>
      <c r="G32" s="2"/>
      <c r="H32" s="2"/>
      <c r="I32" s="2"/>
      <c r="J32" s="29"/>
      <c r="K32" s="29"/>
      <c r="M32" s="37"/>
    </row>
    <row r="33" spans="1:13" s="3" customFormat="1" x14ac:dyDescent="0.3">
      <c r="A33" s="60">
        <v>3</v>
      </c>
      <c r="B33" s="60">
        <v>2</v>
      </c>
      <c r="C33" s="60">
        <v>3</v>
      </c>
      <c r="D33" s="60"/>
      <c r="E33" s="59"/>
      <c r="F33" s="54" t="s">
        <v>14</v>
      </c>
      <c r="G33" s="51"/>
      <c r="H33" s="51"/>
      <c r="I33" s="51"/>
      <c r="J33" s="55"/>
      <c r="K33" s="55"/>
    </row>
    <row r="34" spans="1:13" ht="13.5" customHeight="1" x14ac:dyDescent="0.3">
      <c r="A34" s="59">
        <v>3</v>
      </c>
      <c r="B34" s="59">
        <v>2</v>
      </c>
      <c r="C34" s="59">
        <v>3</v>
      </c>
      <c r="D34" s="59">
        <v>1</v>
      </c>
      <c r="E34" s="59"/>
      <c r="F34" s="12" t="s">
        <v>94</v>
      </c>
      <c r="G34" s="2" t="s">
        <v>61</v>
      </c>
      <c r="H34" s="2">
        <v>1</v>
      </c>
      <c r="I34" s="2"/>
      <c r="J34" s="29"/>
      <c r="K34" s="29">
        <f>J34*H34</f>
        <v>0</v>
      </c>
      <c r="M34" s="37"/>
    </row>
    <row r="35" spans="1:13" ht="13.5" customHeight="1" x14ac:dyDescent="0.3">
      <c r="A35" s="59">
        <v>3</v>
      </c>
      <c r="B35" s="59">
        <v>2</v>
      </c>
      <c r="C35" s="59">
        <v>3</v>
      </c>
      <c r="D35" s="59">
        <v>3</v>
      </c>
      <c r="E35" s="59"/>
      <c r="F35" s="12" t="s">
        <v>109</v>
      </c>
      <c r="G35" s="2" t="s">
        <v>7</v>
      </c>
      <c r="H35" s="2">
        <v>21</v>
      </c>
      <c r="I35" s="2"/>
      <c r="J35" s="29"/>
      <c r="K35" s="29">
        <f>J35*H35</f>
        <v>0</v>
      </c>
      <c r="M35" s="37"/>
    </row>
    <row r="36" spans="1:13" x14ac:dyDescent="0.3">
      <c r="A36" s="59">
        <v>3</v>
      </c>
      <c r="B36" s="59">
        <v>2</v>
      </c>
      <c r="C36" s="59">
        <v>3</v>
      </c>
      <c r="D36" s="59">
        <v>4</v>
      </c>
      <c r="E36" s="59"/>
      <c r="F36" s="12" t="s">
        <v>115</v>
      </c>
      <c r="G36" s="2" t="s">
        <v>7</v>
      </c>
      <c r="H36" s="2">
        <v>24</v>
      </c>
      <c r="I36" s="2"/>
      <c r="J36" s="29"/>
      <c r="K36" s="29">
        <f>J36*H36</f>
        <v>0</v>
      </c>
      <c r="M36" s="37"/>
    </row>
    <row r="37" spans="1:13" ht="13.5" customHeight="1" x14ac:dyDescent="0.3">
      <c r="A37" s="59">
        <v>3</v>
      </c>
      <c r="B37" s="59">
        <v>2</v>
      </c>
      <c r="C37" s="59">
        <v>3</v>
      </c>
      <c r="D37" s="59">
        <v>5</v>
      </c>
      <c r="E37" s="59"/>
      <c r="F37" s="12" t="s">
        <v>95</v>
      </c>
      <c r="G37" s="2" t="s">
        <v>61</v>
      </c>
      <c r="H37" s="2">
        <v>3</v>
      </c>
      <c r="I37" s="2"/>
      <c r="J37" s="29"/>
      <c r="K37" s="29">
        <f>J37*H37</f>
        <v>0</v>
      </c>
      <c r="M37" s="37"/>
    </row>
    <row r="38" spans="1:13" ht="40.5" x14ac:dyDescent="0.3">
      <c r="A38" s="59">
        <v>3</v>
      </c>
      <c r="B38" s="59">
        <v>2</v>
      </c>
      <c r="C38" s="59">
        <v>3</v>
      </c>
      <c r="D38" s="59">
        <v>6.5</v>
      </c>
      <c r="E38" s="59"/>
      <c r="F38" s="12" t="s">
        <v>239</v>
      </c>
      <c r="G38" s="2" t="s">
        <v>7</v>
      </c>
      <c r="H38" s="2">
        <v>3</v>
      </c>
      <c r="I38" s="2"/>
      <c r="J38" s="29"/>
      <c r="K38" s="29">
        <f>J38*H38</f>
        <v>0</v>
      </c>
      <c r="M38" s="37"/>
    </row>
    <row r="39" spans="1:13" ht="13.5" customHeight="1" x14ac:dyDescent="0.3">
      <c r="A39" s="59"/>
      <c r="B39" s="59"/>
      <c r="C39" s="59"/>
      <c r="D39" s="59"/>
      <c r="E39" s="59"/>
      <c r="F39" s="12"/>
      <c r="G39" s="2"/>
      <c r="H39" s="2"/>
      <c r="I39" s="2"/>
      <c r="J39" s="29"/>
      <c r="K39" s="29"/>
      <c r="M39" s="37"/>
    </row>
    <row r="40" spans="1:13" s="3" customFormat="1" x14ac:dyDescent="0.3">
      <c r="A40" s="60">
        <v>3</v>
      </c>
      <c r="B40" s="60">
        <v>2</v>
      </c>
      <c r="C40" s="60">
        <v>4</v>
      </c>
      <c r="D40" s="60"/>
      <c r="E40" s="59"/>
      <c r="F40" s="54" t="s">
        <v>15</v>
      </c>
      <c r="G40" s="51"/>
      <c r="H40" s="51"/>
      <c r="I40" s="51"/>
      <c r="J40" s="55"/>
      <c r="K40" s="55"/>
    </row>
    <row r="41" spans="1:13" ht="13.5" customHeight="1" x14ac:dyDescent="0.3">
      <c r="A41" s="59">
        <v>3</v>
      </c>
      <c r="B41" s="59">
        <v>2</v>
      </c>
      <c r="C41" s="59">
        <v>4</v>
      </c>
      <c r="D41" s="59">
        <v>1</v>
      </c>
      <c r="E41" s="59"/>
      <c r="F41" s="12" t="s">
        <v>94</v>
      </c>
      <c r="G41" s="2" t="s">
        <v>61</v>
      </c>
      <c r="H41" s="2">
        <v>1</v>
      </c>
      <c r="I41" s="2"/>
      <c r="J41" s="29"/>
      <c r="K41" s="29">
        <f>J41*H41</f>
        <v>0</v>
      </c>
      <c r="M41" s="37"/>
    </row>
    <row r="42" spans="1:13" ht="13.5" customHeight="1" x14ac:dyDescent="0.3">
      <c r="A42" s="59">
        <v>3</v>
      </c>
      <c r="B42" s="59">
        <v>2</v>
      </c>
      <c r="C42" s="59">
        <v>4</v>
      </c>
      <c r="D42" s="59">
        <v>3</v>
      </c>
      <c r="E42" s="59"/>
      <c r="F42" s="12" t="s">
        <v>109</v>
      </c>
      <c r="G42" s="2" t="s">
        <v>7</v>
      </c>
      <c r="H42" s="2">
        <v>22</v>
      </c>
      <c r="I42" s="2"/>
      <c r="J42" s="29"/>
      <c r="K42" s="29">
        <f>J42*H42</f>
        <v>0</v>
      </c>
      <c r="M42" s="37"/>
    </row>
    <row r="43" spans="1:13" x14ac:dyDescent="0.3">
      <c r="A43" s="59">
        <v>3</v>
      </c>
      <c r="B43" s="59">
        <v>2</v>
      </c>
      <c r="C43" s="59">
        <v>4</v>
      </c>
      <c r="D43" s="59">
        <v>4</v>
      </c>
      <c r="E43" s="59"/>
      <c r="F43" s="12" t="s">
        <v>115</v>
      </c>
      <c r="G43" s="2" t="s">
        <v>7</v>
      </c>
      <c r="H43" s="2">
        <v>26</v>
      </c>
      <c r="I43" s="2"/>
      <c r="J43" s="29"/>
      <c r="K43" s="29">
        <f>J43*H43</f>
        <v>0</v>
      </c>
      <c r="M43" s="37"/>
    </row>
    <row r="44" spans="1:13" ht="13.5" customHeight="1" x14ac:dyDescent="0.3">
      <c r="A44" s="59">
        <v>3</v>
      </c>
      <c r="B44" s="59">
        <v>2</v>
      </c>
      <c r="C44" s="59">
        <v>4</v>
      </c>
      <c r="D44" s="59">
        <v>5</v>
      </c>
      <c r="E44" s="59"/>
      <c r="F44" s="12" t="s">
        <v>95</v>
      </c>
      <c r="G44" s="2" t="s">
        <v>61</v>
      </c>
      <c r="H44" s="2">
        <v>2</v>
      </c>
      <c r="I44" s="2"/>
      <c r="J44" s="29"/>
      <c r="K44" s="29">
        <f>J44*H44</f>
        <v>0</v>
      </c>
      <c r="M44" s="37"/>
    </row>
    <row r="45" spans="1:13" ht="13.5" customHeight="1" x14ac:dyDescent="0.3">
      <c r="A45" s="59"/>
      <c r="B45" s="59"/>
      <c r="C45" s="59"/>
      <c r="D45" s="59"/>
      <c r="E45" s="59"/>
      <c r="F45" s="12"/>
      <c r="G45" s="2"/>
      <c r="H45" s="2"/>
      <c r="I45" s="2"/>
      <c r="J45" s="29"/>
      <c r="K45" s="29"/>
      <c r="M45" s="37"/>
    </row>
    <row r="46" spans="1:13" s="3" customFormat="1" x14ac:dyDescent="0.3">
      <c r="A46" s="60">
        <v>3</v>
      </c>
      <c r="B46" s="60">
        <v>2</v>
      </c>
      <c r="C46" s="60">
        <v>5</v>
      </c>
      <c r="D46" s="60"/>
      <c r="E46" s="59"/>
      <c r="F46" s="54" t="s">
        <v>185</v>
      </c>
      <c r="G46" s="51"/>
      <c r="H46" s="51"/>
      <c r="I46" s="51"/>
      <c r="J46" s="55"/>
      <c r="K46" s="55"/>
    </row>
    <row r="47" spans="1:13" ht="27.75" customHeight="1" x14ac:dyDescent="0.3">
      <c r="A47" s="59">
        <v>3</v>
      </c>
      <c r="B47" s="59">
        <v>2</v>
      </c>
      <c r="C47" s="59">
        <v>5</v>
      </c>
      <c r="D47" s="59">
        <v>1</v>
      </c>
      <c r="E47" s="59"/>
      <c r="F47" s="12" t="s">
        <v>188</v>
      </c>
      <c r="G47" s="2" t="s">
        <v>61</v>
      </c>
      <c r="H47" s="2">
        <v>1</v>
      </c>
      <c r="I47" s="2"/>
      <c r="J47" s="29"/>
      <c r="K47" s="29">
        <f>J47*H47</f>
        <v>0</v>
      </c>
      <c r="M47" s="37"/>
    </row>
    <row r="48" spans="1:13" x14ac:dyDescent="0.3">
      <c r="A48" s="59">
        <v>3</v>
      </c>
      <c r="B48" s="59">
        <v>2</v>
      </c>
      <c r="C48" s="59">
        <v>5</v>
      </c>
      <c r="D48" s="59">
        <v>2</v>
      </c>
      <c r="E48" s="59"/>
      <c r="F48" s="12" t="s">
        <v>220</v>
      </c>
      <c r="G48" s="2" t="s">
        <v>61</v>
      </c>
      <c r="H48" s="2">
        <v>1</v>
      </c>
      <c r="I48" s="2"/>
      <c r="J48" s="29"/>
      <c r="K48" s="29">
        <f>J48*H48</f>
        <v>0</v>
      </c>
      <c r="M48" s="37"/>
    </row>
    <row r="49" spans="1:16" x14ac:dyDescent="0.3">
      <c r="A49" s="59"/>
      <c r="B49" s="59"/>
      <c r="C49" s="59"/>
      <c r="D49" s="59"/>
      <c r="E49" s="59"/>
      <c r="F49" s="12"/>
      <c r="G49" s="2"/>
      <c r="H49" s="2"/>
      <c r="I49" s="2"/>
      <c r="J49" s="29"/>
      <c r="K49" s="29"/>
      <c r="M49" s="37"/>
    </row>
    <row r="50" spans="1:16" s="3" customFormat="1" x14ac:dyDescent="0.3">
      <c r="A50" s="60">
        <v>3</v>
      </c>
      <c r="B50" s="60">
        <v>2</v>
      </c>
      <c r="C50" s="60">
        <v>6</v>
      </c>
      <c r="D50" s="60"/>
      <c r="E50" s="59"/>
      <c r="F50" s="54" t="s">
        <v>187</v>
      </c>
      <c r="G50" s="51"/>
      <c r="H50" s="51"/>
      <c r="I50" s="51"/>
      <c r="J50" s="55"/>
      <c r="K50" s="55"/>
    </row>
    <row r="51" spans="1:16" ht="27" x14ac:dyDescent="0.3">
      <c r="A51" s="59">
        <v>3</v>
      </c>
      <c r="B51" s="59">
        <v>2</v>
      </c>
      <c r="C51" s="59">
        <v>6</v>
      </c>
      <c r="D51" s="59">
        <v>1</v>
      </c>
      <c r="E51" s="59"/>
      <c r="F51" s="12" t="s">
        <v>186</v>
      </c>
      <c r="G51" s="2" t="s">
        <v>61</v>
      </c>
      <c r="H51" s="2">
        <v>1</v>
      </c>
      <c r="I51" s="2"/>
      <c r="J51" s="29"/>
      <c r="K51" s="29">
        <f>J51*H51</f>
        <v>0</v>
      </c>
      <c r="M51" s="37"/>
    </row>
    <row r="52" spans="1:16" x14ac:dyDescent="0.3">
      <c r="A52" s="2"/>
      <c r="B52" s="2"/>
      <c r="C52" s="2"/>
      <c r="D52" s="28"/>
      <c r="E52" s="2"/>
      <c r="F52" s="12"/>
      <c r="G52" s="2"/>
      <c r="H52" s="2"/>
      <c r="I52" s="2"/>
      <c r="J52" s="29"/>
      <c r="K52" s="29"/>
    </row>
    <row r="53" spans="1:16" s="49" customFormat="1" ht="12.75" x14ac:dyDescent="0.3">
      <c r="A53" s="43">
        <v>3</v>
      </c>
      <c r="B53" s="43">
        <v>3</v>
      </c>
      <c r="C53" s="43"/>
      <c r="D53" s="43"/>
      <c r="E53" s="43"/>
      <c r="F53" s="44" t="s">
        <v>90</v>
      </c>
      <c r="G53" s="43"/>
      <c r="H53" s="45"/>
      <c r="I53" s="46"/>
      <c r="J53" s="47"/>
      <c r="K53" s="45">
        <f>SUM(K54:K56)</f>
        <v>0</v>
      </c>
      <c r="L53" s="48"/>
      <c r="M53" s="48"/>
      <c r="N53" s="48"/>
      <c r="O53" s="48"/>
    </row>
    <row r="54" spans="1:16" ht="27" x14ac:dyDescent="0.3">
      <c r="A54" s="59">
        <v>3</v>
      </c>
      <c r="B54" s="59">
        <v>3</v>
      </c>
      <c r="C54" s="59">
        <v>1</v>
      </c>
      <c r="D54" s="59"/>
      <c r="E54" s="59"/>
      <c r="F54" s="12" t="s">
        <v>11</v>
      </c>
      <c r="G54" s="2" t="s">
        <v>12</v>
      </c>
      <c r="H54" s="2">
        <v>1</v>
      </c>
      <c r="I54" s="2"/>
      <c r="J54" s="29"/>
      <c r="K54" s="29">
        <f>J54*H54</f>
        <v>0</v>
      </c>
    </row>
    <row r="55" spans="1:16" ht="26.25" customHeight="1" x14ac:dyDescent="0.3">
      <c r="A55" s="59">
        <v>3</v>
      </c>
      <c r="B55" s="59">
        <v>3</v>
      </c>
      <c r="C55" s="59">
        <v>2</v>
      </c>
      <c r="D55" s="59"/>
      <c r="E55" s="59"/>
      <c r="F55" s="36" t="s">
        <v>107</v>
      </c>
      <c r="G55" s="2" t="s">
        <v>7</v>
      </c>
      <c r="H55" s="2">
        <v>1</v>
      </c>
      <c r="I55" s="2"/>
      <c r="J55" s="29"/>
      <c r="K55" s="29">
        <f>J55*H55</f>
        <v>0</v>
      </c>
    </row>
    <row r="56" spans="1:16" ht="27" x14ac:dyDescent="0.3">
      <c r="A56" s="59">
        <v>3</v>
      </c>
      <c r="B56" s="59">
        <v>3</v>
      </c>
      <c r="C56" s="59">
        <v>3</v>
      </c>
      <c r="D56" s="59"/>
      <c r="E56" s="59"/>
      <c r="F56" s="12" t="s">
        <v>41</v>
      </c>
      <c r="G56" s="2" t="s">
        <v>7</v>
      </c>
      <c r="H56" s="2">
        <v>1</v>
      </c>
      <c r="I56" s="2"/>
      <c r="J56" s="29"/>
      <c r="K56" s="29">
        <f>J56*H56</f>
        <v>0</v>
      </c>
    </row>
    <row r="57" spans="1:16" x14ac:dyDescent="0.3">
      <c r="A57" s="2"/>
      <c r="B57" s="2"/>
      <c r="C57" s="2"/>
      <c r="D57" s="28"/>
      <c r="E57" s="2"/>
      <c r="F57" s="12"/>
      <c r="G57" s="2"/>
      <c r="H57" s="2"/>
      <c r="I57" s="2"/>
      <c r="J57" s="29"/>
    </row>
    <row r="58" spans="1:16" s="49" customFormat="1" ht="12.75" x14ac:dyDescent="0.3">
      <c r="A58" s="43">
        <v>3</v>
      </c>
      <c r="B58" s="43">
        <v>4</v>
      </c>
      <c r="C58" s="43"/>
      <c r="D58" s="43"/>
      <c r="E58" s="43"/>
      <c r="F58" s="44" t="s">
        <v>39</v>
      </c>
      <c r="G58" s="43"/>
      <c r="H58" s="45"/>
      <c r="I58" s="46"/>
      <c r="J58" s="47"/>
      <c r="K58" s="45">
        <f>SUM(K59:K77)</f>
        <v>0</v>
      </c>
      <c r="L58" s="48"/>
      <c r="M58" s="48"/>
      <c r="N58" s="48"/>
      <c r="O58" s="48"/>
    </row>
    <row r="59" spans="1:16" x14ac:dyDescent="0.3">
      <c r="A59" s="59">
        <v>3</v>
      </c>
      <c r="B59" s="59">
        <v>4</v>
      </c>
      <c r="C59" s="59">
        <v>1</v>
      </c>
      <c r="D59" s="59"/>
      <c r="E59" s="59"/>
      <c r="F59" s="12" t="s">
        <v>19</v>
      </c>
      <c r="G59" s="2" t="s">
        <v>9</v>
      </c>
      <c r="H59" s="2">
        <v>52</v>
      </c>
      <c r="I59" s="2"/>
      <c r="J59" s="29"/>
      <c r="K59" s="29">
        <f t="shared" ref="K59:K77" si="1">J59*H59</f>
        <v>0</v>
      </c>
      <c r="L59" s="2"/>
      <c r="M59" s="2"/>
      <c r="N59" s="30"/>
      <c r="O59" s="29"/>
      <c r="P59" s="29"/>
    </row>
    <row r="60" spans="1:16" ht="27" x14ac:dyDescent="0.3">
      <c r="A60" s="59">
        <v>3</v>
      </c>
      <c r="B60" s="59">
        <v>4</v>
      </c>
      <c r="C60" s="59">
        <v>2</v>
      </c>
      <c r="D60" s="59"/>
      <c r="E60" s="59"/>
      <c r="F60" s="12" t="s">
        <v>40</v>
      </c>
      <c r="G60" s="2" t="s">
        <v>9</v>
      </c>
      <c r="H60" s="2">
        <v>34</v>
      </c>
      <c r="I60" s="2"/>
      <c r="J60" s="29"/>
      <c r="K60" s="29">
        <f t="shared" si="1"/>
        <v>0</v>
      </c>
    </row>
    <row r="61" spans="1:16" ht="27" x14ac:dyDescent="0.3">
      <c r="A61" s="59">
        <v>3</v>
      </c>
      <c r="B61" s="59">
        <v>4</v>
      </c>
      <c r="C61" s="59">
        <v>3</v>
      </c>
      <c r="D61" s="59"/>
      <c r="E61" s="59"/>
      <c r="F61" s="36" t="s">
        <v>48</v>
      </c>
      <c r="G61" s="2" t="s">
        <v>8</v>
      </c>
      <c r="H61" s="2">
        <v>9</v>
      </c>
      <c r="I61" s="2"/>
      <c r="J61" s="29"/>
      <c r="K61" s="29">
        <f t="shared" si="1"/>
        <v>0</v>
      </c>
    </row>
    <row r="62" spans="1:16" x14ac:dyDescent="0.3">
      <c r="A62" s="59">
        <v>3</v>
      </c>
      <c r="B62" s="59">
        <v>4</v>
      </c>
      <c r="C62" s="59">
        <v>5</v>
      </c>
      <c r="D62" s="59"/>
      <c r="E62" s="59"/>
      <c r="F62" s="12" t="s">
        <v>20</v>
      </c>
      <c r="G62" s="2" t="s">
        <v>7</v>
      </c>
      <c r="H62" s="2">
        <v>1</v>
      </c>
      <c r="I62" s="2"/>
      <c r="J62" s="29"/>
      <c r="K62" s="29">
        <f t="shared" si="1"/>
        <v>0</v>
      </c>
    </row>
    <row r="63" spans="1:16" ht="40.5" x14ac:dyDescent="0.3">
      <c r="A63" s="59">
        <v>3</v>
      </c>
      <c r="B63" s="59">
        <v>4</v>
      </c>
      <c r="C63" s="59">
        <v>6</v>
      </c>
      <c r="D63" s="59"/>
      <c r="E63" s="59"/>
      <c r="F63" s="12" t="s">
        <v>111</v>
      </c>
      <c r="G63" s="2" t="s">
        <v>7</v>
      </c>
      <c r="H63" s="2">
        <v>1</v>
      </c>
      <c r="I63" s="2"/>
      <c r="J63" s="29"/>
      <c r="K63" s="29">
        <f t="shared" si="1"/>
        <v>0</v>
      </c>
    </row>
    <row r="64" spans="1:16" ht="40.5" x14ac:dyDescent="0.3">
      <c r="A64" s="59">
        <v>3</v>
      </c>
      <c r="B64" s="59">
        <v>4</v>
      </c>
      <c r="C64" s="59">
        <v>7</v>
      </c>
      <c r="D64" s="59"/>
      <c r="E64" s="59"/>
      <c r="F64" s="12" t="s">
        <v>110</v>
      </c>
      <c r="G64" s="2" t="s">
        <v>7</v>
      </c>
      <c r="H64" s="2">
        <v>1</v>
      </c>
      <c r="I64" s="2"/>
      <c r="J64" s="29"/>
      <c r="K64" s="29">
        <f t="shared" si="1"/>
        <v>0</v>
      </c>
    </row>
    <row r="65" spans="1:16" x14ac:dyDescent="0.3">
      <c r="A65" s="59">
        <v>3</v>
      </c>
      <c r="B65" s="59">
        <v>4</v>
      </c>
      <c r="C65" s="59">
        <v>8</v>
      </c>
      <c r="D65" s="59"/>
      <c r="E65" s="59"/>
      <c r="F65" s="12" t="s">
        <v>21</v>
      </c>
      <c r="G65" s="2" t="s">
        <v>9</v>
      </c>
      <c r="H65" s="2">
        <v>16</v>
      </c>
      <c r="I65" s="2"/>
      <c r="J65" s="29"/>
      <c r="K65" s="29">
        <f t="shared" si="1"/>
        <v>0</v>
      </c>
      <c r="L65" s="2"/>
      <c r="M65" s="2"/>
      <c r="N65" s="30"/>
      <c r="O65" s="29"/>
      <c r="P65" s="29"/>
    </row>
    <row r="66" spans="1:16" x14ac:dyDescent="0.3">
      <c r="A66" s="59">
        <v>3</v>
      </c>
      <c r="B66" s="59">
        <v>4</v>
      </c>
      <c r="C66" s="59">
        <v>9</v>
      </c>
      <c r="D66" s="59"/>
      <c r="E66" s="59"/>
      <c r="F66" s="12" t="s">
        <v>22</v>
      </c>
      <c r="G66" s="2" t="s">
        <v>9</v>
      </c>
      <c r="H66" s="2">
        <v>8</v>
      </c>
      <c r="I66" s="2"/>
      <c r="J66" s="29"/>
      <c r="K66" s="29">
        <f t="shared" si="1"/>
        <v>0</v>
      </c>
    </row>
    <row r="67" spans="1:16" x14ac:dyDescent="0.3">
      <c r="A67" s="59">
        <v>3</v>
      </c>
      <c r="B67" s="59">
        <v>4</v>
      </c>
      <c r="C67" s="59">
        <v>10</v>
      </c>
      <c r="D67" s="59"/>
      <c r="E67" s="59"/>
      <c r="F67" s="12" t="s">
        <v>23</v>
      </c>
      <c r="G67" s="2" t="s">
        <v>9</v>
      </c>
      <c r="H67" s="2">
        <v>8</v>
      </c>
      <c r="I67" s="2"/>
      <c r="J67" s="29"/>
      <c r="K67" s="29">
        <f t="shared" si="1"/>
        <v>0</v>
      </c>
    </row>
    <row r="68" spans="1:16" ht="28.5" customHeight="1" x14ac:dyDescent="0.3">
      <c r="A68" s="59">
        <v>3</v>
      </c>
      <c r="B68" s="59">
        <v>4</v>
      </c>
      <c r="C68" s="59">
        <v>11</v>
      </c>
      <c r="D68" s="59"/>
      <c r="E68" s="59"/>
      <c r="F68" s="12" t="s">
        <v>24</v>
      </c>
      <c r="G68" s="2" t="s">
        <v>6</v>
      </c>
      <c r="H68" s="2">
        <v>79</v>
      </c>
      <c r="I68" s="2"/>
      <c r="J68" s="29"/>
      <c r="K68" s="29">
        <f t="shared" si="1"/>
        <v>0</v>
      </c>
    </row>
    <row r="69" spans="1:16" ht="27" x14ac:dyDescent="0.3">
      <c r="A69" s="59">
        <v>3</v>
      </c>
      <c r="B69" s="59">
        <v>4</v>
      </c>
      <c r="C69" s="59">
        <v>12</v>
      </c>
      <c r="D69" s="59"/>
      <c r="E69" s="59"/>
      <c r="F69" s="12" t="s">
        <v>56</v>
      </c>
      <c r="G69" s="2" t="s">
        <v>7</v>
      </c>
      <c r="H69" s="2">
        <v>1</v>
      </c>
      <c r="I69" s="2"/>
      <c r="J69" s="29"/>
      <c r="K69" s="29">
        <f t="shared" si="1"/>
        <v>0</v>
      </c>
    </row>
    <row r="70" spans="1:16" ht="27" x14ac:dyDescent="0.3">
      <c r="A70" s="59">
        <v>3</v>
      </c>
      <c r="B70" s="59">
        <v>4</v>
      </c>
      <c r="C70" s="59">
        <v>13</v>
      </c>
      <c r="D70" s="59"/>
      <c r="E70" s="59"/>
      <c r="F70" s="12" t="s">
        <v>51</v>
      </c>
      <c r="G70" s="2" t="s">
        <v>6</v>
      </c>
      <c r="H70" s="2">
        <v>16</v>
      </c>
      <c r="I70" s="2"/>
      <c r="J70" s="29"/>
      <c r="K70" s="29">
        <f t="shared" si="1"/>
        <v>0</v>
      </c>
    </row>
    <row r="71" spans="1:16" ht="15.75" customHeight="1" x14ac:dyDescent="0.3">
      <c r="A71" s="59">
        <v>3</v>
      </c>
      <c r="B71" s="59">
        <v>4</v>
      </c>
      <c r="C71" s="59">
        <v>14</v>
      </c>
      <c r="D71" s="59"/>
      <c r="E71" s="59"/>
      <c r="F71" s="12" t="s">
        <v>25</v>
      </c>
      <c r="G71" s="2" t="s">
        <v>6</v>
      </c>
      <c r="H71" s="2">
        <v>188</v>
      </c>
      <c r="I71" s="2"/>
      <c r="J71" s="29"/>
      <c r="K71" s="29">
        <f t="shared" si="1"/>
        <v>0</v>
      </c>
    </row>
    <row r="72" spans="1:16" ht="13.5" customHeight="1" x14ac:dyDescent="0.3">
      <c r="A72" s="59">
        <v>3</v>
      </c>
      <c r="B72" s="59">
        <v>4</v>
      </c>
      <c r="C72" s="59">
        <v>15</v>
      </c>
      <c r="D72" s="59"/>
      <c r="E72" s="59"/>
      <c r="F72" s="12" t="s">
        <v>26</v>
      </c>
      <c r="G72" s="2" t="s">
        <v>7</v>
      </c>
      <c r="H72" s="2">
        <v>1</v>
      </c>
      <c r="I72" s="2"/>
      <c r="J72" s="29"/>
      <c r="K72" s="29">
        <f t="shared" si="1"/>
        <v>0</v>
      </c>
    </row>
    <row r="73" spans="1:16" x14ac:dyDescent="0.3">
      <c r="A73" s="59">
        <v>3</v>
      </c>
      <c r="B73" s="59">
        <v>4</v>
      </c>
      <c r="C73" s="59">
        <v>16</v>
      </c>
      <c r="D73" s="59"/>
      <c r="E73" s="59"/>
      <c r="F73" s="12" t="s">
        <v>27</v>
      </c>
      <c r="G73" s="2" t="s">
        <v>7</v>
      </c>
      <c r="H73" s="2">
        <v>1</v>
      </c>
      <c r="I73" s="2"/>
      <c r="J73" s="29"/>
      <c r="K73" s="29">
        <f t="shared" si="1"/>
        <v>0</v>
      </c>
    </row>
    <row r="74" spans="1:16" x14ac:dyDescent="0.3">
      <c r="A74" s="59">
        <v>3</v>
      </c>
      <c r="B74" s="59">
        <v>4</v>
      </c>
      <c r="C74" s="59">
        <v>17</v>
      </c>
      <c r="D74" s="59"/>
      <c r="E74" s="59"/>
      <c r="F74" s="12" t="s">
        <v>28</v>
      </c>
      <c r="G74" s="2" t="s">
        <v>6</v>
      </c>
      <c r="H74" s="2">
        <v>12</v>
      </c>
      <c r="I74" s="2"/>
      <c r="J74" s="29"/>
      <c r="K74" s="29">
        <f t="shared" si="1"/>
        <v>0</v>
      </c>
    </row>
    <row r="75" spans="1:16" ht="40.5" x14ac:dyDescent="0.3">
      <c r="A75" s="59">
        <v>3</v>
      </c>
      <c r="B75" s="59">
        <v>4</v>
      </c>
      <c r="C75" s="59">
        <v>18</v>
      </c>
      <c r="D75" s="59"/>
      <c r="E75" s="59"/>
      <c r="F75" s="12" t="s">
        <v>112</v>
      </c>
      <c r="G75" s="2" t="s">
        <v>7</v>
      </c>
      <c r="H75" s="2">
        <v>1</v>
      </c>
      <c r="I75" s="2"/>
      <c r="J75" s="29"/>
      <c r="K75" s="29">
        <f t="shared" si="1"/>
        <v>0</v>
      </c>
    </row>
    <row r="76" spans="1:16" ht="27" x14ac:dyDescent="0.3">
      <c r="A76" s="59">
        <v>3</v>
      </c>
      <c r="B76" s="59">
        <v>4</v>
      </c>
      <c r="C76" s="59">
        <v>19</v>
      </c>
      <c r="D76" s="59"/>
      <c r="E76" s="59"/>
      <c r="F76" s="12" t="s">
        <v>235</v>
      </c>
      <c r="G76" s="2" t="s">
        <v>6</v>
      </c>
      <c r="H76" s="2">
        <v>6</v>
      </c>
      <c r="I76" s="2"/>
      <c r="J76" s="29"/>
      <c r="K76" s="29">
        <f>J76*H76</f>
        <v>0</v>
      </c>
    </row>
    <row r="77" spans="1:16" ht="67.5" x14ac:dyDescent="0.3">
      <c r="A77" s="59">
        <v>3</v>
      </c>
      <c r="B77" s="59">
        <v>4</v>
      </c>
      <c r="C77" s="59">
        <v>20</v>
      </c>
      <c r="D77" s="59"/>
      <c r="E77" s="59"/>
      <c r="F77" s="12" t="s">
        <v>226</v>
      </c>
      <c r="G77" s="2" t="s">
        <v>7</v>
      </c>
      <c r="H77" s="2">
        <v>1</v>
      </c>
      <c r="I77" s="2"/>
      <c r="J77" s="29"/>
      <c r="K77" s="29">
        <f t="shared" si="1"/>
        <v>0</v>
      </c>
    </row>
    <row r="78" spans="1:16" x14ac:dyDescent="0.3">
      <c r="A78" s="2"/>
      <c r="B78" s="2"/>
      <c r="C78" s="2"/>
      <c r="D78" s="28"/>
      <c r="E78" s="2"/>
      <c r="F78" s="12"/>
      <c r="G78" s="2"/>
      <c r="H78" s="2"/>
      <c r="I78" s="2"/>
      <c r="J78" s="29"/>
    </row>
    <row r="79" spans="1:16" s="49" customFormat="1" ht="12.75" x14ac:dyDescent="0.3">
      <c r="A79" s="43">
        <v>3</v>
      </c>
      <c r="B79" s="43">
        <v>5</v>
      </c>
      <c r="C79" s="43"/>
      <c r="D79" s="43"/>
      <c r="E79" s="43"/>
      <c r="F79" s="44" t="s">
        <v>113</v>
      </c>
      <c r="G79" s="43"/>
      <c r="H79" s="45"/>
      <c r="I79" s="46"/>
      <c r="J79" s="47"/>
      <c r="K79" s="45">
        <f>SUM(K80:K91)</f>
        <v>0</v>
      </c>
      <c r="L79" s="48"/>
      <c r="M79" s="48"/>
      <c r="N79" s="48"/>
      <c r="O79" s="48"/>
    </row>
    <row r="80" spans="1:16" ht="40.5" x14ac:dyDescent="0.3">
      <c r="A80" s="59">
        <v>3</v>
      </c>
      <c r="B80" s="59">
        <v>5</v>
      </c>
      <c r="C80" s="59">
        <v>1</v>
      </c>
      <c r="D80" s="59"/>
      <c r="E80" s="59"/>
      <c r="F80" s="12" t="s">
        <v>245</v>
      </c>
      <c r="G80" s="2" t="s">
        <v>7</v>
      </c>
      <c r="H80" s="2">
        <v>1</v>
      </c>
      <c r="I80" s="2"/>
      <c r="J80" s="29"/>
      <c r="K80" s="29">
        <f t="shared" ref="K80:K91" si="2">J80*H80</f>
        <v>0</v>
      </c>
      <c r="L80" s="2"/>
      <c r="M80" s="2"/>
      <c r="N80" s="30"/>
      <c r="O80" s="29"/>
      <c r="P80" s="29"/>
    </row>
    <row r="81" spans="1:16" ht="40.5" x14ac:dyDescent="0.3">
      <c r="A81" s="59">
        <v>3</v>
      </c>
      <c r="B81" s="59">
        <v>5</v>
      </c>
      <c r="C81" s="59">
        <v>2</v>
      </c>
      <c r="D81" s="59"/>
      <c r="E81" s="59"/>
      <c r="F81" s="12" t="s">
        <v>120</v>
      </c>
      <c r="G81" s="2" t="s">
        <v>7</v>
      </c>
      <c r="H81" s="2">
        <v>1</v>
      </c>
      <c r="I81" s="2"/>
      <c r="J81" s="29"/>
      <c r="K81" s="29">
        <f>J81*H81</f>
        <v>0</v>
      </c>
      <c r="L81" s="2"/>
    </row>
    <row r="82" spans="1:16" ht="54" x14ac:dyDescent="0.3">
      <c r="A82" s="59">
        <v>3</v>
      </c>
      <c r="B82" s="59">
        <v>5</v>
      </c>
      <c r="C82" s="59">
        <v>3</v>
      </c>
      <c r="D82" s="59"/>
      <c r="E82" s="59"/>
      <c r="F82" s="12" t="s">
        <v>119</v>
      </c>
      <c r="G82" s="2" t="s">
        <v>7</v>
      </c>
      <c r="H82" s="2">
        <v>1</v>
      </c>
      <c r="I82" s="2"/>
      <c r="J82" s="29"/>
      <c r="K82" s="29">
        <f t="shared" si="2"/>
        <v>0</v>
      </c>
      <c r="L82" s="2"/>
    </row>
    <row r="83" spans="1:16" ht="40.5" x14ac:dyDescent="0.3">
      <c r="A83" s="59">
        <v>3</v>
      </c>
      <c r="B83" s="59">
        <v>5</v>
      </c>
      <c r="C83" s="59">
        <v>4</v>
      </c>
      <c r="D83" s="59"/>
      <c r="E83" s="59"/>
      <c r="F83" s="12" t="s">
        <v>121</v>
      </c>
      <c r="G83" s="2" t="s">
        <v>7</v>
      </c>
      <c r="H83" s="2">
        <v>1</v>
      </c>
      <c r="I83" s="2"/>
      <c r="J83" s="29"/>
      <c r="K83" s="29">
        <f t="shared" si="2"/>
        <v>0</v>
      </c>
      <c r="L83" s="2"/>
    </row>
    <row r="84" spans="1:16" ht="27" x14ac:dyDescent="0.3">
      <c r="A84" s="59">
        <v>3</v>
      </c>
      <c r="B84" s="59">
        <v>5</v>
      </c>
      <c r="C84" s="59">
        <v>5</v>
      </c>
      <c r="D84" s="59"/>
      <c r="E84" s="59"/>
      <c r="F84" s="12" t="s">
        <v>55</v>
      </c>
      <c r="G84" s="2" t="s">
        <v>29</v>
      </c>
      <c r="H84" s="2">
        <v>21</v>
      </c>
      <c r="I84" s="2"/>
      <c r="J84" s="29"/>
      <c r="K84" s="29">
        <f t="shared" si="2"/>
        <v>0</v>
      </c>
    </row>
    <row r="85" spans="1:16" ht="27" x14ac:dyDescent="0.3">
      <c r="A85" s="59">
        <v>3</v>
      </c>
      <c r="B85" s="59">
        <v>5</v>
      </c>
      <c r="C85" s="59">
        <v>6</v>
      </c>
      <c r="D85" s="59"/>
      <c r="E85" s="59"/>
      <c r="F85" s="36" t="s">
        <v>52</v>
      </c>
      <c r="G85" s="2" t="s">
        <v>9</v>
      </c>
      <c r="H85" s="2">
        <v>6</v>
      </c>
      <c r="I85" s="2"/>
      <c r="J85" s="29"/>
      <c r="K85" s="29">
        <f t="shared" si="2"/>
        <v>0</v>
      </c>
    </row>
    <row r="86" spans="1:16" ht="40.5" x14ac:dyDescent="0.3">
      <c r="A86" s="59">
        <v>3</v>
      </c>
      <c r="B86" s="59">
        <v>5</v>
      </c>
      <c r="C86" s="59">
        <v>7</v>
      </c>
      <c r="D86" s="59"/>
      <c r="E86" s="59"/>
      <c r="F86" s="12" t="s">
        <v>30</v>
      </c>
      <c r="G86" s="2" t="s">
        <v>6</v>
      </c>
      <c r="H86" s="2">
        <v>112</v>
      </c>
      <c r="I86" s="2"/>
      <c r="J86" s="29"/>
      <c r="K86" s="29">
        <f t="shared" si="2"/>
        <v>0</v>
      </c>
    </row>
    <row r="87" spans="1:16" x14ac:dyDescent="0.3">
      <c r="A87" s="59">
        <v>3</v>
      </c>
      <c r="B87" s="59">
        <v>5</v>
      </c>
      <c r="C87" s="59">
        <v>8</v>
      </c>
      <c r="D87" s="59"/>
      <c r="E87" s="59"/>
      <c r="F87" s="12" t="s">
        <v>31</v>
      </c>
      <c r="G87" s="2" t="s">
        <v>7</v>
      </c>
      <c r="H87" s="2">
        <v>1</v>
      </c>
      <c r="I87" s="2"/>
      <c r="J87" s="29"/>
      <c r="K87" s="29">
        <f t="shared" si="2"/>
        <v>0</v>
      </c>
    </row>
    <row r="88" spans="1:16" ht="27" x14ac:dyDescent="0.3">
      <c r="A88" s="59">
        <v>3</v>
      </c>
      <c r="B88" s="59">
        <v>5</v>
      </c>
      <c r="C88" s="59">
        <v>9</v>
      </c>
      <c r="D88" s="59"/>
      <c r="E88" s="59"/>
      <c r="F88" s="12" t="s">
        <v>32</v>
      </c>
      <c r="G88" s="2" t="s">
        <v>9</v>
      </c>
      <c r="H88" s="2">
        <v>32</v>
      </c>
      <c r="I88" s="2"/>
      <c r="J88" s="29"/>
      <c r="K88" s="29">
        <f t="shared" si="2"/>
        <v>0</v>
      </c>
      <c r="L88" s="2"/>
      <c r="M88" s="2"/>
      <c r="N88" s="30"/>
      <c r="O88" s="29"/>
      <c r="P88" s="29"/>
    </row>
    <row r="89" spans="1:16" ht="27" x14ac:dyDescent="0.3">
      <c r="A89" s="59">
        <v>3</v>
      </c>
      <c r="B89" s="59">
        <v>5</v>
      </c>
      <c r="C89" s="59">
        <v>10</v>
      </c>
      <c r="D89" s="59"/>
      <c r="E89" s="59"/>
      <c r="F89" s="12" t="s">
        <v>42</v>
      </c>
      <c r="G89" s="2" t="s">
        <v>7</v>
      </c>
      <c r="H89" s="2">
        <v>2</v>
      </c>
      <c r="I89" s="2"/>
      <c r="J89" s="29"/>
      <c r="K89" s="29">
        <f t="shared" si="2"/>
        <v>0</v>
      </c>
      <c r="L89" s="2"/>
      <c r="M89" s="2"/>
      <c r="N89" s="30"/>
      <c r="O89" s="29"/>
      <c r="P89" s="29"/>
    </row>
    <row r="90" spans="1:16" ht="27" x14ac:dyDescent="0.3">
      <c r="A90" s="59">
        <v>3</v>
      </c>
      <c r="B90" s="59">
        <v>5</v>
      </c>
      <c r="C90" s="59">
        <v>11</v>
      </c>
      <c r="D90" s="59"/>
      <c r="E90" s="59"/>
      <c r="F90" s="12" t="s">
        <v>49</v>
      </c>
      <c r="G90" s="2" t="s">
        <v>7</v>
      </c>
      <c r="H90" s="2">
        <v>1</v>
      </c>
      <c r="I90" s="2"/>
      <c r="J90" s="29"/>
      <c r="K90" s="29">
        <f t="shared" si="2"/>
        <v>0</v>
      </c>
      <c r="L90" s="2"/>
      <c r="M90" s="2"/>
      <c r="N90" s="30"/>
      <c r="O90" s="29"/>
      <c r="P90" s="29"/>
    </row>
    <row r="91" spans="1:16" x14ac:dyDescent="0.3">
      <c r="A91" s="59">
        <v>3</v>
      </c>
      <c r="B91" s="59">
        <v>5</v>
      </c>
      <c r="C91" s="59">
        <v>12</v>
      </c>
      <c r="D91" s="59"/>
      <c r="E91" s="59"/>
      <c r="F91" s="12" t="s">
        <v>43</v>
      </c>
      <c r="G91" s="2" t="s">
        <v>7</v>
      </c>
      <c r="H91" s="2">
        <v>1</v>
      </c>
      <c r="I91" s="2"/>
      <c r="J91" s="29"/>
      <c r="K91" s="29">
        <f t="shared" si="2"/>
        <v>0</v>
      </c>
      <c r="L91" s="2"/>
      <c r="M91" s="2"/>
      <c r="N91" s="30"/>
      <c r="O91" s="29"/>
      <c r="P91" s="29"/>
    </row>
    <row r="92" spans="1:16" x14ac:dyDescent="0.3">
      <c r="A92" s="2"/>
      <c r="B92" s="2"/>
      <c r="C92" s="2"/>
      <c r="D92" s="28"/>
      <c r="E92" s="2"/>
      <c r="F92" s="12"/>
      <c r="G92" s="2"/>
      <c r="H92" s="2"/>
      <c r="I92" s="2"/>
      <c r="J92" s="29"/>
    </row>
    <row r="93" spans="1:16" s="49" customFormat="1" ht="12.75" x14ac:dyDescent="0.3">
      <c r="A93" s="43">
        <v>3</v>
      </c>
      <c r="B93" s="43">
        <v>6</v>
      </c>
      <c r="C93" s="43"/>
      <c r="D93" s="43"/>
      <c r="E93" s="43"/>
      <c r="F93" s="44" t="s">
        <v>16</v>
      </c>
      <c r="G93" s="43"/>
      <c r="H93" s="45"/>
      <c r="I93" s="46"/>
      <c r="J93" s="47"/>
      <c r="K93" s="45">
        <f>SUM(K94:K102)</f>
        <v>0</v>
      </c>
      <c r="L93" s="48"/>
      <c r="M93" s="48"/>
      <c r="N93" s="48"/>
      <c r="O93" s="48"/>
    </row>
    <row r="94" spans="1:16" ht="27" x14ac:dyDescent="0.3">
      <c r="A94" s="59">
        <v>3</v>
      </c>
      <c r="B94" s="59">
        <v>6</v>
      </c>
      <c r="C94" s="59">
        <v>1</v>
      </c>
      <c r="D94" s="59"/>
      <c r="E94" s="59"/>
      <c r="F94" s="12" t="s">
        <v>33</v>
      </c>
      <c r="G94" s="2" t="s">
        <v>9</v>
      </c>
      <c r="H94" s="2">
        <v>32</v>
      </c>
      <c r="I94" s="2"/>
      <c r="J94" s="29"/>
      <c r="K94" s="29">
        <f t="shared" ref="K94:K99" si="3">J94*H94</f>
        <v>0</v>
      </c>
    </row>
    <row r="95" spans="1:16" x14ac:dyDescent="0.3">
      <c r="A95" s="59">
        <v>3</v>
      </c>
      <c r="B95" s="59">
        <v>6</v>
      </c>
      <c r="C95" s="59">
        <v>2</v>
      </c>
      <c r="D95" s="59"/>
      <c r="E95" s="59"/>
      <c r="F95" s="12" t="s">
        <v>34</v>
      </c>
      <c r="G95" s="2" t="s">
        <v>6</v>
      </c>
      <c r="H95" s="2">
        <v>109</v>
      </c>
      <c r="I95" s="2"/>
      <c r="J95" s="29"/>
      <c r="K95" s="29">
        <f t="shared" si="3"/>
        <v>0</v>
      </c>
    </row>
    <row r="96" spans="1:16" x14ac:dyDescent="0.3">
      <c r="A96" s="59">
        <v>3</v>
      </c>
      <c r="B96" s="59">
        <v>6</v>
      </c>
      <c r="C96" s="59">
        <v>3</v>
      </c>
      <c r="D96" s="59"/>
      <c r="E96" s="59"/>
      <c r="F96" s="12" t="s">
        <v>35</v>
      </c>
      <c r="G96" s="2" t="s">
        <v>7</v>
      </c>
      <c r="H96" s="2">
        <v>1</v>
      </c>
      <c r="I96" s="2"/>
      <c r="J96" s="29"/>
      <c r="K96" s="29">
        <f t="shared" si="3"/>
        <v>0</v>
      </c>
    </row>
    <row r="97" spans="1:16" x14ac:dyDescent="0.3">
      <c r="A97" s="59">
        <v>3</v>
      </c>
      <c r="B97" s="59">
        <v>6</v>
      </c>
      <c r="C97" s="59">
        <v>4</v>
      </c>
      <c r="D97" s="59"/>
      <c r="E97" s="59"/>
      <c r="F97" s="12" t="s">
        <v>44</v>
      </c>
      <c r="G97" s="2" t="s">
        <v>7</v>
      </c>
      <c r="H97" s="2">
        <v>2</v>
      </c>
      <c r="I97" s="2"/>
      <c r="J97" s="29"/>
      <c r="K97" s="29">
        <f t="shared" si="3"/>
        <v>0</v>
      </c>
    </row>
    <row r="98" spans="1:16" x14ac:dyDescent="0.3">
      <c r="A98" s="59">
        <v>3</v>
      </c>
      <c r="B98" s="59">
        <v>6</v>
      </c>
      <c r="C98" s="59">
        <v>5</v>
      </c>
      <c r="D98" s="59"/>
      <c r="E98" s="59"/>
      <c r="F98" s="12" t="s">
        <v>45</v>
      </c>
      <c r="G98" s="2" t="s">
        <v>7</v>
      </c>
      <c r="H98" s="2">
        <v>1</v>
      </c>
      <c r="I98" s="2"/>
      <c r="J98" s="29"/>
      <c r="K98" s="29">
        <f t="shared" si="3"/>
        <v>0</v>
      </c>
    </row>
    <row r="99" spans="1:16" x14ac:dyDescent="0.3">
      <c r="A99" s="59">
        <v>3</v>
      </c>
      <c r="B99" s="59">
        <v>6</v>
      </c>
      <c r="C99" s="59">
        <v>6</v>
      </c>
      <c r="D99" s="59"/>
      <c r="E99" s="59"/>
      <c r="F99" s="12" t="s">
        <v>46</v>
      </c>
      <c r="G99" s="2" t="s">
        <v>7</v>
      </c>
      <c r="H99" s="2">
        <v>1</v>
      </c>
      <c r="I99" s="2"/>
      <c r="J99" s="29"/>
      <c r="K99" s="29">
        <f t="shared" si="3"/>
        <v>0</v>
      </c>
    </row>
    <row r="100" spans="1:16" ht="40.5" x14ac:dyDescent="0.3">
      <c r="A100" s="59">
        <v>3</v>
      </c>
      <c r="B100" s="59">
        <v>6</v>
      </c>
      <c r="C100" s="59">
        <v>7</v>
      </c>
      <c r="D100" s="59"/>
      <c r="E100" s="59"/>
      <c r="F100" s="12" t="s">
        <v>122</v>
      </c>
      <c r="G100" s="2" t="s">
        <v>7</v>
      </c>
      <c r="H100" s="2">
        <v>1</v>
      </c>
      <c r="I100" s="2"/>
      <c r="J100" s="29"/>
      <c r="K100" s="29">
        <f>J100*H100</f>
        <v>0</v>
      </c>
    </row>
    <row r="101" spans="1:16" ht="40.5" x14ac:dyDescent="0.3">
      <c r="A101" s="59">
        <v>3</v>
      </c>
      <c r="B101" s="59">
        <v>6</v>
      </c>
      <c r="C101" s="59">
        <v>8</v>
      </c>
      <c r="D101" s="59"/>
      <c r="E101" s="59"/>
      <c r="F101" s="12" t="s">
        <v>246</v>
      </c>
      <c r="G101" s="2" t="s">
        <v>7</v>
      </c>
      <c r="H101" s="2">
        <v>1</v>
      </c>
      <c r="I101" s="2"/>
      <c r="J101" s="29"/>
      <c r="K101" s="29">
        <f>J101*H101</f>
        <v>0</v>
      </c>
    </row>
    <row r="102" spans="1:16" ht="54" x14ac:dyDescent="0.3">
      <c r="A102" s="59">
        <v>3</v>
      </c>
      <c r="B102" s="59">
        <v>6</v>
      </c>
      <c r="C102" s="59">
        <v>9</v>
      </c>
      <c r="D102" s="59"/>
      <c r="E102" s="59"/>
      <c r="F102" s="12" t="s">
        <v>123</v>
      </c>
      <c r="G102" s="2" t="s">
        <v>7</v>
      </c>
      <c r="H102" s="2">
        <v>1</v>
      </c>
      <c r="I102" s="2"/>
      <c r="J102" s="29"/>
      <c r="K102" s="29">
        <f>J102*H102</f>
        <v>0</v>
      </c>
    </row>
    <row r="103" spans="1:16" x14ac:dyDescent="0.3">
      <c r="A103" s="2"/>
      <c r="B103" s="2"/>
      <c r="C103" s="2"/>
      <c r="D103" s="28"/>
      <c r="E103" s="2"/>
      <c r="F103" s="12"/>
      <c r="G103" s="2"/>
      <c r="H103" s="2"/>
      <c r="I103" s="2"/>
      <c r="J103" s="29"/>
    </row>
    <row r="104" spans="1:16" s="49" customFormat="1" ht="12.75" x14ac:dyDescent="0.3">
      <c r="A104" s="43">
        <v>3</v>
      </c>
      <c r="B104" s="43">
        <v>7</v>
      </c>
      <c r="C104" s="43"/>
      <c r="D104" s="43"/>
      <c r="E104" s="43"/>
      <c r="F104" s="44" t="s">
        <v>17</v>
      </c>
      <c r="G104" s="43"/>
      <c r="H104" s="45"/>
      <c r="I104" s="46"/>
      <c r="J104" s="47"/>
      <c r="K104" s="45">
        <f>SUM(K105:K110)</f>
        <v>0</v>
      </c>
      <c r="L104" s="48"/>
      <c r="M104" s="48"/>
      <c r="N104" s="48"/>
      <c r="O104" s="48"/>
    </row>
    <row r="105" spans="1:16" ht="14.25" customHeight="1" x14ac:dyDescent="0.3">
      <c r="A105" s="59">
        <v>3</v>
      </c>
      <c r="B105" s="59">
        <v>7</v>
      </c>
      <c r="C105" s="59">
        <v>1</v>
      </c>
      <c r="D105" s="59"/>
      <c r="E105" s="59"/>
      <c r="F105" s="12" t="s">
        <v>36</v>
      </c>
      <c r="G105" s="2" t="s">
        <v>9</v>
      </c>
      <c r="H105" s="2">
        <v>36</v>
      </c>
      <c r="I105" s="2"/>
      <c r="J105" s="29"/>
      <c r="K105" s="29">
        <f t="shared" ref="K105:K110" si="4">J105*H105</f>
        <v>0</v>
      </c>
      <c r="L105" s="2"/>
      <c r="M105" s="2"/>
      <c r="N105" s="30"/>
      <c r="O105" s="29"/>
      <c r="P105" s="29"/>
    </row>
    <row r="106" spans="1:16" ht="27" x14ac:dyDescent="0.3">
      <c r="A106" s="59">
        <v>3</v>
      </c>
      <c r="B106" s="59">
        <v>7</v>
      </c>
      <c r="C106" s="59">
        <v>2</v>
      </c>
      <c r="D106" s="59"/>
      <c r="E106" s="59"/>
      <c r="F106" s="12" t="s">
        <v>200</v>
      </c>
      <c r="G106" s="35" t="s">
        <v>6</v>
      </c>
      <c r="H106" s="2">
        <v>103</v>
      </c>
      <c r="I106" s="2"/>
      <c r="J106" s="29"/>
      <c r="K106" s="29">
        <f t="shared" si="4"/>
        <v>0</v>
      </c>
    </row>
    <row r="107" spans="1:16" x14ac:dyDescent="0.3">
      <c r="A107" s="59">
        <v>3</v>
      </c>
      <c r="B107" s="59">
        <v>7</v>
      </c>
      <c r="C107" s="59">
        <v>3</v>
      </c>
      <c r="D107" s="59"/>
      <c r="E107" s="59"/>
      <c r="F107" s="12" t="s">
        <v>37</v>
      </c>
      <c r="G107" s="2" t="s">
        <v>7</v>
      </c>
      <c r="H107" s="2">
        <v>1</v>
      </c>
      <c r="I107" s="2"/>
      <c r="J107" s="29"/>
      <c r="K107" s="29">
        <f t="shared" si="4"/>
        <v>0</v>
      </c>
    </row>
    <row r="108" spans="1:16" x14ac:dyDescent="0.3">
      <c r="A108" s="59">
        <v>3</v>
      </c>
      <c r="B108" s="59">
        <v>7</v>
      </c>
      <c r="C108" s="59">
        <v>4</v>
      </c>
      <c r="D108" s="59"/>
      <c r="E108" s="59"/>
      <c r="F108" s="12" t="s">
        <v>50</v>
      </c>
      <c r="G108" s="2" t="s">
        <v>7</v>
      </c>
      <c r="H108" s="2">
        <v>1</v>
      </c>
      <c r="I108" s="2"/>
      <c r="J108" s="29"/>
      <c r="K108" s="29">
        <f t="shared" si="4"/>
        <v>0</v>
      </c>
    </row>
    <row r="109" spans="1:16" ht="40.5" x14ac:dyDescent="0.3">
      <c r="A109" s="59">
        <v>3</v>
      </c>
      <c r="B109" s="59">
        <v>7</v>
      </c>
      <c r="C109" s="59">
        <v>5</v>
      </c>
      <c r="D109" s="59"/>
      <c r="E109" s="59"/>
      <c r="F109" s="12" t="s">
        <v>124</v>
      </c>
      <c r="G109" s="2" t="s">
        <v>7</v>
      </c>
      <c r="H109" s="2">
        <v>1</v>
      </c>
      <c r="I109" s="2"/>
      <c r="J109" s="29"/>
      <c r="K109" s="29">
        <f t="shared" si="4"/>
        <v>0</v>
      </c>
    </row>
    <row r="110" spans="1:16" ht="54" x14ac:dyDescent="0.3">
      <c r="A110" s="59">
        <v>3</v>
      </c>
      <c r="B110" s="59">
        <v>7</v>
      </c>
      <c r="C110" s="59">
        <v>6</v>
      </c>
      <c r="D110" s="59"/>
      <c r="E110" s="59"/>
      <c r="F110" s="12" t="s">
        <v>125</v>
      </c>
      <c r="G110" s="2" t="s">
        <v>7</v>
      </c>
      <c r="H110" s="2">
        <v>1</v>
      </c>
      <c r="I110" s="2"/>
      <c r="J110" s="29"/>
      <c r="K110" s="29">
        <f t="shared" si="4"/>
        <v>0</v>
      </c>
    </row>
    <row r="111" spans="1:16" x14ac:dyDescent="0.3">
      <c r="A111" s="12"/>
      <c r="B111" s="12"/>
      <c r="C111" s="12"/>
      <c r="D111" s="12"/>
      <c r="E111" s="12"/>
      <c r="F111" s="12"/>
      <c r="G111" s="2"/>
      <c r="H111" s="2"/>
      <c r="I111" s="2"/>
      <c r="J111" s="29"/>
      <c r="K111" s="29"/>
    </row>
    <row r="112" spans="1:16" s="49" customFormat="1" ht="12.75" x14ac:dyDescent="0.3">
      <c r="A112" s="43">
        <v>3</v>
      </c>
      <c r="B112" s="43">
        <v>8</v>
      </c>
      <c r="C112" s="43"/>
      <c r="D112" s="43"/>
      <c r="E112" s="43"/>
      <c r="F112" s="44" t="s">
        <v>227</v>
      </c>
      <c r="G112" s="43"/>
      <c r="H112" s="45"/>
      <c r="I112" s="46"/>
      <c r="J112" s="47"/>
      <c r="K112" s="45">
        <f>SUM(K113:K117)</f>
        <v>0</v>
      </c>
      <c r="L112" s="48"/>
      <c r="M112" s="48"/>
      <c r="N112" s="48"/>
      <c r="O112" s="48"/>
    </row>
    <row r="113" spans="1:25" x14ac:dyDescent="0.3">
      <c r="A113" s="59">
        <v>3</v>
      </c>
      <c r="B113" s="59">
        <v>8</v>
      </c>
      <c r="C113" s="59">
        <v>1</v>
      </c>
      <c r="D113" s="59"/>
      <c r="E113" s="59"/>
      <c r="F113" s="12" t="s">
        <v>206</v>
      </c>
      <c r="G113" s="2" t="s">
        <v>6</v>
      </c>
      <c r="H113" s="2">
        <v>11</v>
      </c>
      <c r="I113" s="2"/>
      <c r="J113" s="29"/>
      <c r="K113" s="29">
        <f t="shared" ref="K113:K117" si="5">J113*H113</f>
        <v>0</v>
      </c>
      <c r="L113" s="2"/>
      <c r="M113" s="2"/>
      <c r="N113" s="30"/>
      <c r="O113" s="29"/>
      <c r="P113" s="29"/>
    </row>
    <row r="114" spans="1:25" x14ac:dyDescent="0.3">
      <c r="A114" s="59">
        <v>3</v>
      </c>
      <c r="B114" s="59">
        <v>8</v>
      </c>
      <c r="C114" s="59">
        <v>2</v>
      </c>
      <c r="D114" s="59"/>
      <c r="E114" s="59"/>
      <c r="F114" s="79" t="s">
        <v>208</v>
      </c>
      <c r="G114" s="2" t="s">
        <v>6</v>
      </c>
      <c r="H114" s="2">
        <v>4</v>
      </c>
      <c r="I114" s="2"/>
      <c r="J114" s="29"/>
      <c r="K114" s="29">
        <f>H114*J114</f>
        <v>0</v>
      </c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</row>
    <row r="115" spans="1:25" x14ac:dyDescent="0.3">
      <c r="A115" s="59">
        <v>3</v>
      </c>
      <c r="B115" s="59">
        <v>8</v>
      </c>
      <c r="C115" s="59">
        <v>3</v>
      </c>
      <c r="D115" s="59"/>
      <c r="E115" s="59"/>
      <c r="F115" s="12" t="s">
        <v>207</v>
      </c>
      <c r="G115" s="35" t="s">
        <v>6</v>
      </c>
      <c r="H115" s="2">
        <v>7</v>
      </c>
      <c r="I115" s="2"/>
      <c r="J115" s="29"/>
      <c r="K115" s="29">
        <f t="shared" si="5"/>
        <v>0</v>
      </c>
    </row>
    <row r="116" spans="1:25" ht="27" x14ac:dyDescent="0.3">
      <c r="A116" s="59">
        <v>3</v>
      </c>
      <c r="B116" s="59">
        <v>8</v>
      </c>
      <c r="C116" s="59">
        <v>4</v>
      </c>
      <c r="D116" s="59"/>
      <c r="E116" s="59"/>
      <c r="F116" s="12" t="s">
        <v>229</v>
      </c>
      <c r="G116" s="35" t="s">
        <v>61</v>
      </c>
      <c r="H116" s="2">
        <v>1</v>
      </c>
      <c r="I116" s="2"/>
      <c r="J116" s="29"/>
      <c r="K116" s="29">
        <f t="shared" si="5"/>
        <v>0</v>
      </c>
    </row>
    <row r="117" spans="1:25" ht="27" x14ac:dyDescent="0.3">
      <c r="A117" s="59">
        <v>3</v>
      </c>
      <c r="B117" s="59">
        <v>8</v>
      </c>
      <c r="C117" s="59">
        <v>5</v>
      </c>
      <c r="D117" s="59"/>
      <c r="E117" s="59"/>
      <c r="F117" s="12" t="s">
        <v>228</v>
      </c>
      <c r="G117" s="35" t="s">
        <v>6</v>
      </c>
      <c r="H117" s="2">
        <v>4</v>
      </c>
      <c r="I117" s="2"/>
      <c r="J117" s="29"/>
      <c r="K117" s="29">
        <f t="shared" si="5"/>
        <v>0</v>
      </c>
    </row>
    <row r="118" spans="1:25" x14ac:dyDescent="0.3">
      <c r="A118" s="2"/>
      <c r="B118" s="2"/>
      <c r="C118" s="2"/>
      <c r="D118" s="28"/>
      <c r="E118" s="2"/>
      <c r="F118" s="12"/>
      <c r="G118" s="2"/>
      <c r="H118" s="2"/>
      <c r="I118" s="2"/>
      <c r="J118" s="29"/>
    </row>
    <row r="119" spans="1:25" s="49" customFormat="1" ht="12.75" x14ac:dyDescent="0.3">
      <c r="A119" s="43">
        <v>3</v>
      </c>
      <c r="B119" s="43">
        <v>9</v>
      </c>
      <c r="C119" s="43"/>
      <c r="D119" s="43"/>
      <c r="E119" s="43"/>
      <c r="F119" s="44" t="s">
        <v>18</v>
      </c>
      <c r="G119" s="43"/>
      <c r="H119" s="45"/>
      <c r="I119" s="46"/>
      <c r="J119" s="47"/>
      <c r="K119" s="45">
        <f>SUM(K120)</f>
        <v>0</v>
      </c>
      <c r="L119" s="48"/>
      <c r="M119" s="48"/>
      <c r="N119" s="48"/>
      <c r="O119" s="48"/>
    </row>
    <row r="120" spans="1:25" x14ac:dyDescent="0.3">
      <c r="A120" s="59">
        <v>3</v>
      </c>
      <c r="B120" s="59">
        <v>9</v>
      </c>
      <c r="C120" s="59">
        <v>1</v>
      </c>
      <c r="D120" s="59"/>
      <c r="E120" s="59"/>
      <c r="F120" s="12" t="s">
        <v>53</v>
      </c>
      <c r="G120" s="2" t="s">
        <v>54</v>
      </c>
      <c r="H120" s="2">
        <v>1</v>
      </c>
      <c r="I120" s="2"/>
      <c r="J120" s="29"/>
      <c r="K120" s="29">
        <f>J120*H120</f>
        <v>0</v>
      </c>
      <c r="L120" s="61"/>
      <c r="M120" s="24"/>
      <c r="N120" s="30"/>
      <c r="O120" s="29"/>
      <c r="P120" s="29"/>
    </row>
    <row r="121" spans="1:25" x14ac:dyDescent="0.3">
      <c r="A121" s="2"/>
      <c r="B121" s="2"/>
      <c r="C121" s="2"/>
      <c r="D121" s="28"/>
      <c r="E121" s="2"/>
      <c r="F121" s="12"/>
      <c r="G121" s="2"/>
      <c r="H121" s="2"/>
      <c r="I121" s="2"/>
      <c r="J121" s="29"/>
    </row>
    <row r="122" spans="1:25" s="49" customFormat="1" ht="12.75" x14ac:dyDescent="0.3">
      <c r="A122" s="43">
        <v>3</v>
      </c>
      <c r="B122" s="43">
        <v>10</v>
      </c>
      <c r="C122" s="43"/>
      <c r="D122" s="43"/>
      <c r="E122" s="43"/>
      <c r="F122" s="52" t="s">
        <v>131</v>
      </c>
      <c r="G122" s="43"/>
      <c r="H122" s="45"/>
      <c r="I122" s="46"/>
      <c r="J122" s="47"/>
      <c r="K122" s="45">
        <f>SUM(K123:K130)</f>
        <v>0</v>
      </c>
      <c r="L122" s="48"/>
      <c r="M122" s="48"/>
      <c r="N122" s="48"/>
      <c r="O122" s="48"/>
    </row>
    <row r="123" spans="1:25" x14ac:dyDescent="0.3">
      <c r="A123" s="59">
        <v>3</v>
      </c>
      <c r="B123" s="59">
        <v>10</v>
      </c>
      <c r="C123" s="59">
        <v>1</v>
      </c>
      <c r="D123" s="59"/>
      <c r="E123" s="59"/>
      <c r="F123" s="12" t="s">
        <v>89</v>
      </c>
      <c r="G123" s="2" t="s">
        <v>7</v>
      </c>
      <c r="H123" s="2">
        <v>4</v>
      </c>
      <c r="I123" s="2"/>
      <c r="J123" s="29"/>
      <c r="K123" s="29">
        <f t="shared" ref="K123:K130" si="6">J123*H123</f>
        <v>0</v>
      </c>
    </row>
    <row r="124" spans="1:25" x14ac:dyDescent="0.3">
      <c r="A124" s="59">
        <v>3</v>
      </c>
      <c r="B124" s="59">
        <v>10</v>
      </c>
      <c r="C124" s="59">
        <v>2</v>
      </c>
      <c r="D124" s="59"/>
      <c r="E124" s="59"/>
      <c r="F124" s="12" t="s">
        <v>132</v>
      </c>
      <c r="G124" s="2" t="s">
        <v>7</v>
      </c>
      <c r="H124" s="2">
        <v>4</v>
      </c>
      <c r="I124" s="2"/>
      <c r="J124" s="29"/>
      <c r="K124" s="29">
        <f t="shared" si="6"/>
        <v>0</v>
      </c>
    </row>
    <row r="125" spans="1:25" x14ac:dyDescent="0.3">
      <c r="A125" s="59">
        <v>3</v>
      </c>
      <c r="B125" s="59">
        <v>10</v>
      </c>
      <c r="C125" s="59">
        <v>3</v>
      </c>
      <c r="D125" s="59"/>
      <c r="E125" s="59"/>
      <c r="F125" s="12" t="s">
        <v>88</v>
      </c>
      <c r="G125" s="2" t="s">
        <v>8</v>
      </c>
      <c r="H125" s="2">
        <v>3</v>
      </c>
      <c r="I125" s="2"/>
      <c r="J125" s="29"/>
      <c r="K125" s="29">
        <f t="shared" si="6"/>
        <v>0</v>
      </c>
    </row>
    <row r="126" spans="1:25" ht="27" x14ac:dyDescent="0.3">
      <c r="A126" s="59">
        <v>3</v>
      </c>
      <c r="B126" s="59">
        <v>10</v>
      </c>
      <c r="C126" s="59">
        <v>4</v>
      </c>
      <c r="D126" s="59"/>
      <c r="E126" s="59"/>
      <c r="F126" s="12" t="s">
        <v>133</v>
      </c>
      <c r="G126" s="2" t="s">
        <v>8</v>
      </c>
      <c r="H126" s="2">
        <v>5</v>
      </c>
      <c r="I126" s="2"/>
      <c r="J126" s="29"/>
      <c r="K126" s="29">
        <f t="shared" si="6"/>
        <v>0</v>
      </c>
      <c r="L126" s="38"/>
    </row>
    <row r="127" spans="1:25" x14ac:dyDescent="0.3">
      <c r="A127" s="59">
        <v>3</v>
      </c>
      <c r="B127" s="59">
        <v>10</v>
      </c>
      <c r="C127" s="59">
        <v>5</v>
      </c>
      <c r="D127" s="59"/>
      <c r="E127" s="59"/>
      <c r="F127" s="12" t="s">
        <v>135</v>
      </c>
      <c r="G127" s="2" t="s">
        <v>9</v>
      </c>
      <c r="H127" s="2">
        <v>7</v>
      </c>
      <c r="I127" s="2"/>
      <c r="J127" s="29"/>
      <c r="K127" s="29">
        <f t="shared" si="6"/>
        <v>0</v>
      </c>
    </row>
    <row r="128" spans="1:25" x14ac:dyDescent="0.3">
      <c r="A128" s="59">
        <v>3</v>
      </c>
      <c r="B128" s="59">
        <v>10</v>
      </c>
      <c r="C128" s="59">
        <v>6</v>
      </c>
      <c r="D128" s="59"/>
      <c r="E128" s="59"/>
      <c r="F128" s="12" t="s">
        <v>134</v>
      </c>
      <c r="G128" s="2" t="s">
        <v>9</v>
      </c>
      <c r="H128" s="2">
        <v>13</v>
      </c>
      <c r="I128" s="2"/>
      <c r="J128" s="29"/>
      <c r="K128" s="29">
        <f t="shared" si="6"/>
        <v>0</v>
      </c>
    </row>
    <row r="129" spans="1:15" x14ac:dyDescent="0.3">
      <c r="A129" s="59">
        <v>3</v>
      </c>
      <c r="B129" s="59">
        <v>10</v>
      </c>
      <c r="C129" s="59">
        <v>7</v>
      </c>
      <c r="D129" s="59"/>
      <c r="E129" s="59"/>
      <c r="F129" s="12" t="s">
        <v>87</v>
      </c>
      <c r="G129" s="2" t="s">
        <v>83</v>
      </c>
      <c r="H129" s="2">
        <v>30</v>
      </c>
      <c r="I129" s="2"/>
      <c r="J129" s="29"/>
      <c r="K129" s="29">
        <f t="shared" si="6"/>
        <v>0</v>
      </c>
    </row>
    <row r="130" spans="1:15" x14ac:dyDescent="0.3">
      <c r="A130" s="59">
        <v>3</v>
      </c>
      <c r="B130" s="59">
        <v>10</v>
      </c>
      <c r="C130" s="59">
        <v>8</v>
      </c>
      <c r="D130" s="59"/>
      <c r="E130" s="59"/>
      <c r="F130" s="12" t="s">
        <v>86</v>
      </c>
      <c r="G130" s="2" t="s">
        <v>7</v>
      </c>
      <c r="H130" s="2">
        <v>1</v>
      </c>
      <c r="I130" s="2"/>
      <c r="J130" s="29"/>
      <c r="K130" s="29">
        <f t="shared" si="6"/>
        <v>0</v>
      </c>
    </row>
    <row r="131" spans="1:15" x14ac:dyDescent="0.3">
      <c r="A131" s="2"/>
      <c r="B131" s="2"/>
      <c r="D131" s="28"/>
      <c r="E131" s="2"/>
      <c r="F131" s="2"/>
      <c r="G131" s="12"/>
      <c r="H131" s="2"/>
      <c r="I131" s="2"/>
      <c r="J131" s="29"/>
      <c r="K131" s="29"/>
    </row>
    <row r="132" spans="1:15" s="49" customFormat="1" ht="12.75" x14ac:dyDescent="0.3">
      <c r="A132" s="43">
        <v>3</v>
      </c>
      <c r="B132" s="43">
        <v>11</v>
      </c>
      <c r="C132" s="43"/>
      <c r="D132" s="43"/>
      <c r="E132" s="43"/>
      <c r="F132" s="52" t="s">
        <v>85</v>
      </c>
      <c r="G132" s="43"/>
      <c r="H132" s="45"/>
      <c r="I132" s="46"/>
      <c r="J132" s="47"/>
      <c r="K132" s="45">
        <f>SUM(K133:K137)</f>
        <v>0</v>
      </c>
      <c r="L132" s="48"/>
      <c r="M132" s="48"/>
      <c r="N132" s="48"/>
      <c r="O132" s="48"/>
    </row>
    <row r="133" spans="1:15" x14ac:dyDescent="0.3">
      <c r="A133" s="59">
        <v>3</v>
      </c>
      <c r="B133" s="59">
        <v>11</v>
      </c>
      <c r="C133" s="59">
        <v>1</v>
      </c>
      <c r="D133" s="59"/>
      <c r="E133" s="59"/>
      <c r="F133" s="12" t="s">
        <v>84</v>
      </c>
      <c r="G133" s="2" t="s">
        <v>83</v>
      </c>
      <c r="H133" s="2">
        <v>620</v>
      </c>
      <c r="I133" s="2"/>
      <c r="J133" s="78"/>
      <c r="K133" s="29">
        <f>J133*H133</f>
        <v>0</v>
      </c>
    </row>
    <row r="134" spans="1:15" x14ac:dyDescent="0.3">
      <c r="A134" s="59">
        <v>3</v>
      </c>
      <c r="B134" s="59">
        <v>11</v>
      </c>
      <c r="C134" s="59">
        <v>2</v>
      </c>
      <c r="D134" s="59"/>
      <c r="E134" s="59"/>
      <c r="F134" s="12" t="s">
        <v>82</v>
      </c>
      <c r="G134" s="2" t="s">
        <v>6</v>
      </c>
      <c r="H134" s="2">
        <v>47</v>
      </c>
      <c r="I134" s="2"/>
      <c r="J134" s="29"/>
      <c r="K134" s="29">
        <f>J134*H134</f>
        <v>0</v>
      </c>
    </row>
    <row r="135" spans="1:15" x14ac:dyDescent="0.3">
      <c r="A135" s="59">
        <v>3</v>
      </c>
      <c r="B135" s="59">
        <v>11</v>
      </c>
      <c r="C135" s="59">
        <v>3</v>
      </c>
      <c r="D135" s="59"/>
      <c r="E135" s="59"/>
      <c r="F135" s="12" t="s">
        <v>81</v>
      </c>
      <c r="G135" s="2" t="s">
        <v>8</v>
      </c>
      <c r="H135" s="2">
        <v>3</v>
      </c>
      <c r="I135" s="2"/>
      <c r="J135" s="29"/>
      <c r="K135" s="29">
        <f>J135*H135</f>
        <v>0</v>
      </c>
    </row>
    <row r="136" spans="1:15" x14ac:dyDescent="0.3">
      <c r="A136" s="59">
        <v>3</v>
      </c>
      <c r="B136" s="59">
        <v>11</v>
      </c>
      <c r="C136" s="59">
        <v>4</v>
      </c>
      <c r="D136" s="59"/>
      <c r="E136" s="59"/>
      <c r="F136" s="12" t="s">
        <v>80</v>
      </c>
      <c r="G136" s="2" t="s">
        <v>7</v>
      </c>
      <c r="H136" s="2">
        <v>4</v>
      </c>
      <c r="I136" s="2"/>
      <c r="J136" s="29"/>
      <c r="K136" s="29">
        <f>J136*H136</f>
        <v>0</v>
      </c>
    </row>
    <row r="137" spans="1:15" ht="15" customHeight="1" x14ac:dyDescent="0.3">
      <c r="A137" s="59">
        <v>3</v>
      </c>
      <c r="B137" s="59">
        <v>11</v>
      </c>
      <c r="C137" s="59">
        <v>5</v>
      </c>
      <c r="D137" s="59"/>
      <c r="E137" s="59"/>
      <c r="F137" s="12" t="s">
        <v>79</v>
      </c>
      <c r="G137" s="2" t="s">
        <v>7</v>
      </c>
      <c r="H137" s="2">
        <v>2</v>
      </c>
      <c r="I137" s="2"/>
      <c r="J137" s="29"/>
      <c r="K137" s="29">
        <f>J137*H137</f>
        <v>0</v>
      </c>
    </row>
    <row r="138" spans="1:15" x14ac:dyDescent="0.3">
      <c r="A138" s="2"/>
      <c r="B138" s="2"/>
      <c r="D138" s="28"/>
      <c r="E138" s="2"/>
      <c r="F138" s="2"/>
      <c r="G138" s="12"/>
      <c r="H138" s="2"/>
      <c r="I138" s="2"/>
      <c r="J138" s="29"/>
      <c r="K138" s="29"/>
    </row>
    <row r="139" spans="1:15" s="49" customFormat="1" ht="12.75" x14ac:dyDescent="0.3">
      <c r="A139" s="43">
        <v>3</v>
      </c>
      <c r="B139" s="43">
        <v>12</v>
      </c>
      <c r="C139" s="43"/>
      <c r="D139" s="43"/>
      <c r="E139" s="43"/>
      <c r="F139" s="52" t="s">
        <v>136</v>
      </c>
      <c r="G139" s="43"/>
      <c r="H139" s="45"/>
      <c r="I139" s="46"/>
      <c r="J139" s="47"/>
      <c r="K139" s="45">
        <f>SUM(K140:K146)</f>
        <v>0</v>
      </c>
      <c r="L139" s="48"/>
      <c r="M139" s="48"/>
      <c r="N139" s="48"/>
      <c r="O139" s="48"/>
    </row>
    <row r="140" spans="1:15" ht="15" customHeight="1" x14ac:dyDescent="0.3">
      <c r="A140" s="59">
        <v>3</v>
      </c>
      <c r="B140" s="59">
        <v>12</v>
      </c>
      <c r="C140" s="59">
        <v>1</v>
      </c>
      <c r="D140" s="59"/>
      <c r="E140" s="59"/>
      <c r="F140" s="12" t="s">
        <v>137</v>
      </c>
      <c r="G140" s="2" t="s">
        <v>54</v>
      </c>
      <c r="H140" s="2">
        <v>16</v>
      </c>
      <c r="I140" s="2"/>
      <c r="J140" s="29"/>
      <c r="K140" s="29">
        <f>J140*H140</f>
        <v>0</v>
      </c>
    </row>
    <row r="141" spans="1:15" ht="15" customHeight="1" x14ac:dyDescent="0.3">
      <c r="A141" s="59">
        <v>3</v>
      </c>
      <c r="B141" s="59">
        <v>12</v>
      </c>
      <c r="C141" s="59">
        <v>2</v>
      </c>
      <c r="D141" s="59"/>
      <c r="E141" s="59"/>
      <c r="F141" s="12" t="s">
        <v>138</v>
      </c>
      <c r="G141" s="2" t="s">
        <v>54</v>
      </c>
      <c r="H141" s="2">
        <v>6</v>
      </c>
      <c r="I141" s="2"/>
      <c r="J141" s="29"/>
      <c r="K141" s="29">
        <f t="shared" ref="K141:K146" si="7">J141*H141</f>
        <v>0</v>
      </c>
    </row>
    <row r="142" spans="1:15" ht="15" customHeight="1" x14ac:dyDescent="0.3">
      <c r="A142" s="59">
        <v>3</v>
      </c>
      <c r="B142" s="59">
        <v>12</v>
      </c>
      <c r="C142" s="59">
        <v>3</v>
      </c>
      <c r="D142" s="59"/>
      <c r="E142" s="59"/>
      <c r="F142" s="12" t="s">
        <v>139</v>
      </c>
      <c r="G142" s="2" t="s">
        <v>54</v>
      </c>
      <c r="H142" s="2">
        <v>16</v>
      </c>
      <c r="I142" s="2"/>
      <c r="J142" s="29"/>
      <c r="K142" s="29">
        <f t="shared" si="7"/>
        <v>0</v>
      </c>
    </row>
    <row r="143" spans="1:15" ht="15" customHeight="1" x14ac:dyDescent="0.3">
      <c r="A143" s="59">
        <v>3</v>
      </c>
      <c r="B143" s="59">
        <v>12</v>
      </c>
      <c r="C143" s="59">
        <v>4</v>
      </c>
      <c r="D143" s="59"/>
      <c r="E143" s="59"/>
      <c r="F143" s="12" t="s">
        <v>140</v>
      </c>
      <c r="G143" s="2" t="s">
        <v>9</v>
      </c>
      <c r="H143" s="2">
        <v>16</v>
      </c>
      <c r="I143" s="2"/>
      <c r="J143" s="29"/>
      <c r="K143" s="29">
        <f t="shared" si="7"/>
        <v>0</v>
      </c>
    </row>
    <row r="144" spans="1:15" s="3" customFormat="1" ht="15" customHeight="1" x14ac:dyDescent="0.3">
      <c r="A144" s="60">
        <v>3</v>
      </c>
      <c r="B144" s="60">
        <v>12</v>
      </c>
      <c r="C144" s="60">
        <v>5</v>
      </c>
      <c r="D144" s="60"/>
      <c r="E144" s="60"/>
      <c r="F144" s="54" t="s">
        <v>141</v>
      </c>
      <c r="G144" s="51"/>
      <c r="H144" s="51"/>
      <c r="I144" s="51"/>
      <c r="J144" s="55"/>
      <c r="K144" s="55"/>
    </row>
    <row r="145" spans="1:15" ht="15" customHeight="1" x14ac:dyDescent="0.3">
      <c r="A145" s="59">
        <v>3</v>
      </c>
      <c r="B145" s="59">
        <v>12</v>
      </c>
      <c r="C145" s="59">
        <v>5</v>
      </c>
      <c r="D145" s="59">
        <v>1</v>
      </c>
      <c r="E145" s="59"/>
      <c r="F145" s="63" t="s">
        <v>142</v>
      </c>
      <c r="G145" s="2" t="s">
        <v>6</v>
      </c>
      <c r="H145" s="2">
        <v>64</v>
      </c>
      <c r="I145" s="2"/>
      <c r="J145" s="29"/>
      <c r="K145" s="29">
        <f t="shared" si="7"/>
        <v>0</v>
      </c>
    </row>
    <row r="146" spans="1:15" ht="15" customHeight="1" x14ac:dyDescent="0.3">
      <c r="A146" s="59">
        <v>3</v>
      </c>
      <c r="B146" s="59">
        <v>12</v>
      </c>
      <c r="C146" s="59">
        <v>5</v>
      </c>
      <c r="D146" s="59">
        <v>2</v>
      </c>
      <c r="E146" s="59"/>
      <c r="F146" s="63" t="s">
        <v>143</v>
      </c>
      <c r="G146" s="2" t="s">
        <v>9</v>
      </c>
      <c r="H146" s="2">
        <v>48</v>
      </c>
      <c r="I146" s="2"/>
      <c r="J146" s="29"/>
      <c r="K146" s="29">
        <f t="shared" si="7"/>
        <v>0</v>
      </c>
    </row>
    <row r="147" spans="1:15" x14ac:dyDescent="0.3">
      <c r="D147" s="28"/>
      <c r="E147" s="2"/>
      <c r="F147" s="2"/>
      <c r="G147" s="12"/>
      <c r="H147" s="2"/>
      <c r="I147" s="2"/>
      <c r="J147" s="29"/>
      <c r="K147" s="29"/>
    </row>
    <row r="148" spans="1:15" s="49" customFormat="1" ht="12.75" x14ac:dyDescent="0.3">
      <c r="A148" s="43">
        <v>3</v>
      </c>
      <c r="B148" s="43">
        <v>13</v>
      </c>
      <c r="C148" s="43"/>
      <c r="D148" s="43"/>
      <c r="E148" s="43"/>
      <c r="F148" s="52" t="s">
        <v>127</v>
      </c>
      <c r="G148" s="43"/>
      <c r="H148" s="45"/>
      <c r="I148" s="46"/>
      <c r="J148" s="47"/>
      <c r="K148" s="45">
        <f>SUM(K149:K158)</f>
        <v>0</v>
      </c>
      <c r="L148" s="48"/>
      <c r="M148" s="48"/>
      <c r="N148" s="48"/>
      <c r="O148" s="48"/>
    </row>
    <row r="149" spans="1:15" x14ac:dyDescent="0.3">
      <c r="A149" s="59">
        <v>3</v>
      </c>
      <c r="B149" s="59">
        <v>13</v>
      </c>
      <c r="C149" s="59">
        <v>1</v>
      </c>
      <c r="D149" s="59"/>
      <c r="E149" s="59"/>
      <c r="F149" s="12" t="s">
        <v>78</v>
      </c>
      <c r="G149" s="2" t="s">
        <v>6</v>
      </c>
      <c r="H149" s="2">
        <v>30</v>
      </c>
      <c r="I149" s="2"/>
      <c r="J149" s="29"/>
      <c r="K149" s="29">
        <f t="shared" ref="K149:K158" si="8">J149*H149</f>
        <v>0</v>
      </c>
    </row>
    <row r="150" spans="1:15" x14ac:dyDescent="0.3">
      <c r="A150" s="59">
        <v>3</v>
      </c>
      <c r="B150" s="59">
        <v>13</v>
      </c>
      <c r="C150" s="59">
        <v>2</v>
      </c>
      <c r="D150" s="59"/>
      <c r="E150" s="59"/>
      <c r="F150" s="12" t="s">
        <v>77</v>
      </c>
      <c r="G150" s="2" t="s">
        <v>9</v>
      </c>
      <c r="H150" s="2">
        <v>44</v>
      </c>
      <c r="I150" s="2"/>
      <c r="J150" s="29"/>
      <c r="K150" s="29">
        <f t="shared" si="8"/>
        <v>0</v>
      </c>
    </row>
    <row r="151" spans="1:15" x14ac:dyDescent="0.3">
      <c r="A151" s="59">
        <v>3</v>
      </c>
      <c r="B151" s="59">
        <v>13</v>
      </c>
      <c r="C151" s="59">
        <v>3</v>
      </c>
      <c r="D151" s="59"/>
      <c r="E151" s="59"/>
      <c r="F151" s="12" t="s">
        <v>130</v>
      </c>
      <c r="G151" s="2"/>
      <c r="H151" s="2"/>
      <c r="I151" s="2"/>
      <c r="J151" s="29"/>
      <c r="K151" s="29"/>
    </row>
    <row r="152" spans="1:15" x14ac:dyDescent="0.3">
      <c r="A152" s="59">
        <v>3</v>
      </c>
      <c r="B152" s="59">
        <v>13</v>
      </c>
      <c r="C152" s="59">
        <v>3</v>
      </c>
      <c r="D152" s="59">
        <v>1</v>
      </c>
      <c r="E152" s="59"/>
      <c r="F152" s="63" t="s">
        <v>76</v>
      </c>
      <c r="G152" s="2" t="s">
        <v>8</v>
      </c>
      <c r="H152" s="2">
        <v>2.7</v>
      </c>
      <c r="I152" s="2"/>
      <c r="J152" s="29"/>
      <c r="K152" s="29">
        <f t="shared" si="8"/>
        <v>0</v>
      </c>
    </row>
    <row r="153" spans="1:15" x14ac:dyDescent="0.3">
      <c r="A153" s="59">
        <v>3</v>
      </c>
      <c r="B153" s="59">
        <v>13</v>
      </c>
      <c r="C153" s="59">
        <v>3</v>
      </c>
      <c r="D153" s="59">
        <v>2</v>
      </c>
      <c r="E153" s="59"/>
      <c r="F153" s="63" t="s">
        <v>129</v>
      </c>
      <c r="G153" s="2" t="s">
        <v>75</v>
      </c>
      <c r="H153" s="2">
        <v>440</v>
      </c>
      <c r="I153" s="2"/>
      <c r="J153" s="29"/>
      <c r="K153" s="29">
        <f t="shared" si="8"/>
        <v>0</v>
      </c>
    </row>
    <row r="154" spans="1:15" x14ac:dyDescent="0.3">
      <c r="A154" s="59">
        <v>3</v>
      </c>
      <c r="B154" s="59">
        <v>13</v>
      </c>
      <c r="C154" s="59">
        <v>4</v>
      </c>
      <c r="D154" s="59"/>
      <c r="E154" s="59"/>
      <c r="F154" s="12" t="s">
        <v>128</v>
      </c>
      <c r="G154" s="2" t="s">
        <v>6</v>
      </c>
      <c r="H154" s="2">
        <v>38</v>
      </c>
      <c r="I154" s="2"/>
      <c r="J154" s="29"/>
      <c r="K154" s="29">
        <f t="shared" si="8"/>
        <v>0</v>
      </c>
    </row>
    <row r="155" spans="1:15" ht="27" x14ac:dyDescent="0.3">
      <c r="A155" s="59">
        <v>3</v>
      </c>
      <c r="B155" s="59">
        <v>13</v>
      </c>
      <c r="C155" s="59">
        <v>5</v>
      </c>
      <c r="D155" s="59"/>
      <c r="E155" s="59"/>
      <c r="F155" s="12" t="s">
        <v>74</v>
      </c>
      <c r="G155" s="2" t="s">
        <v>6</v>
      </c>
      <c r="H155" s="2">
        <v>38</v>
      </c>
      <c r="I155" s="2"/>
      <c r="J155" s="29"/>
      <c r="K155" s="29">
        <f t="shared" si="8"/>
        <v>0</v>
      </c>
    </row>
    <row r="156" spans="1:15" x14ac:dyDescent="0.3">
      <c r="A156" s="59">
        <v>3</v>
      </c>
      <c r="B156" s="59">
        <v>13</v>
      </c>
      <c r="C156" s="59">
        <v>6</v>
      </c>
      <c r="D156" s="59"/>
      <c r="E156" s="59"/>
      <c r="F156" s="12" t="s">
        <v>73</v>
      </c>
      <c r="G156" s="2" t="s">
        <v>9</v>
      </c>
      <c r="H156" s="2">
        <v>43</v>
      </c>
      <c r="I156" s="2"/>
      <c r="J156" s="29"/>
      <c r="K156" s="29">
        <f t="shared" si="8"/>
        <v>0</v>
      </c>
    </row>
    <row r="157" spans="1:15" x14ac:dyDescent="0.3">
      <c r="A157" s="59">
        <v>3</v>
      </c>
      <c r="B157" s="59">
        <v>13</v>
      </c>
      <c r="C157" s="59">
        <v>7</v>
      </c>
      <c r="D157" s="59"/>
      <c r="E157" s="59"/>
      <c r="F157" s="12" t="s">
        <v>145</v>
      </c>
      <c r="G157" s="2" t="s">
        <v>7</v>
      </c>
      <c r="H157" s="2">
        <v>6</v>
      </c>
      <c r="I157" s="2"/>
      <c r="J157" s="29"/>
      <c r="K157" s="29">
        <f t="shared" si="8"/>
        <v>0</v>
      </c>
    </row>
    <row r="158" spans="1:15" x14ac:dyDescent="0.3">
      <c r="A158" s="59">
        <v>3</v>
      </c>
      <c r="B158" s="59">
        <v>13</v>
      </c>
      <c r="C158" s="59">
        <v>9</v>
      </c>
      <c r="D158" s="59"/>
      <c r="E158" s="59"/>
      <c r="F158" s="12" t="s">
        <v>144</v>
      </c>
      <c r="G158" s="2" t="s">
        <v>6</v>
      </c>
      <c r="H158" s="2">
        <v>38</v>
      </c>
      <c r="I158" s="2"/>
      <c r="J158" s="29"/>
      <c r="K158" s="29">
        <f t="shared" si="8"/>
        <v>0</v>
      </c>
    </row>
    <row r="159" spans="1:15" ht="13.5" customHeight="1" x14ac:dyDescent="0.3">
      <c r="A159" s="2"/>
      <c r="B159" s="2"/>
      <c r="C159" s="2"/>
      <c r="D159" s="2"/>
      <c r="E159" s="51"/>
      <c r="F159" s="51"/>
      <c r="G159" s="12"/>
      <c r="H159" s="2"/>
      <c r="I159" s="2"/>
      <c r="J159" s="29"/>
      <c r="K159" s="29"/>
    </row>
    <row r="160" spans="1:15" s="49" customFormat="1" ht="12.75" x14ac:dyDescent="0.3">
      <c r="A160" s="43">
        <v>3</v>
      </c>
      <c r="B160" s="43">
        <v>14</v>
      </c>
      <c r="C160" s="43"/>
      <c r="D160" s="43"/>
      <c r="E160" s="43"/>
      <c r="F160" s="52" t="s">
        <v>70</v>
      </c>
      <c r="G160" s="43"/>
      <c r="H160" s="45"/>
      <c r="I160" s="46"/>
      <c r="J160" s="47"/>
      <c r="K160" s="45">
        <f>SUM(K161:K184)</f>
        <v>0</v>
      </c>
      <c r="L160" s="48"/>
      <c r="M160" s="48"/>
      <c r="N160" s="48"/>
      <c r="O160" s="48"/>
    </row>
    <row r="161" spans="1:11" s="3" customFormat="1" x14ac:dyDescent="0.3">
      <c r="A161" s="60">
        <v>3</v>
      </c>
      <c r="B161" s="60">
        <v>14</v>
      </c>
      <c r="C161" s="60">
        <v>1</v>
      </c>
      <c r="D161" s="60"/>
      <c r="E161" s="59"/>
      <c r="F161" s="54" t="s">
        <v>96</v>
      </c>
      <c r="G161" s="51"/>
      <c r="H161" s="51"/>
      <c r="I161" s="51"/>
      <c r="J161" s="55"/>
      <c r="K161" s="55"/>
    </row>
    <row r="162" spans="1:11" x14ac:dyDescent="0.3">
      <c r="A162" s="59">
        <v>3</v>
      </c>
      <c r="B162" s="59">
        <v>14</v>
      </c>
      <c r="C162" s="59">
        <v>1</v>
      </c>
      <c r="D162" s="59">
        <v>1</v>
      </c>
      <c r="E162" s="59"/>
      <c r="F162" s="12" t="s">
        <v>98</v>
      </c>
      <c r="G162" s="2" t="s">
        <v>7</v>
      </c>
      <c r="H162" s="2">
        <v>1</v>
      </c>
      <c r="I162" s="2"/>
      <c r="J162" s="29"/>
      <c r="K162" s="29">
        <f>J162*H162</f>
        <v>0</v>
      </c>
    </row>
    <row r="163" spans="1:11" x14ac:dyDescent="0.3">
      <c r="A163" s="59">
        <v>3</v>
      </c>
      <c r="B163" s="59">
        <v>14</v>
      </c>
      <c r="C163" s="59">
        <v>1</v>
      </c>
      <c r="D163" s="59">
        <v>2</v>
      </c>
      <c r="E163" s="59"/>
      <c r="F163" s="12" t="s">
        <v>99</v>
      </c>
      <c r="G163" s="2" t="s">
        <v>8</v>
      </c>
      <c r="H163" s="2">
        <v>0.8</v>
      </c>
      <c r="I163" s="2"/>
      <c r="J163" s="29"/>
      <c r="K163" s="29">
        <f>J163*H163</f>
        <v>0</v>
      </c>
    </row>
    <row r="164" spans="1:11" x14ac:dyDescent="0.3">
      <c r="A164" s="59">
        <v>3</v>
      </c>
      <c r="B164" s="59">
        <v>14</v>
      </c>
      <c r="C164" s="59">
        <v>2</v>
      </c>
      <c r="D164" s="59">
        <v>3</v>
      </c>
      <c r="E164" s="59"/>
      <c r="F164" s="12" t="s">
        <v>68</v>
      </c>
      <c r="G164" s="2" t="s">
        <v>7</v>
      </c>
      <c r="H164" s="2">
        <v>1</v>
      </c>
      <c r="I164" s="2"/>
      <c r="J164" s="29"/>
      <c r="K164" s="29">
        <f>J164*H164</f>
        <v>0</v>
      </c>
    </row>
    <row r="165" spans="1:11" ht="13.5" customHeight="1" x14ac:dyDescent="0.3">
      <c r="A165" s="59">
        <v>3</v>
      </c>
      <c r="B165" s="59">
        <v>14</v>
      </c>
      <c r="C165" s="59">
        <v>2</v>
      </c>
      <c r="D165" s="59">
        <v>4</v>
      </c>
      <c r="E165" s="59"/>
      <c r="F165" s="12" t="s">
        <v>67</v>
      </c>
      <c r="G165" s="2" t="s">
        <v>7</v>
      </c>
      <c r="H165" s="2">
        <v>1</v>
      </c>
      <c r="I165" s="2"/>
      <c r="J165" s="29"/>
      <c r="K165" s="29">
        <f>J165*H165</f>
        <v>0</v>
      </c>
    </row>
    <row r="166" spans="1:11" x14ac:dyDescent="0.3">
      <c r="A166" s="59"/>
      <c r="B166" s="59"/>
      <c r="C166" s="59"/>
      <c r="D166" s="59"/>
      <c r="E166" s="59"/>
      <c r="F166" s="12"/>
      <c r="G166" s="2"/>
      <c r="H166" s="2"/>
      <c r="I166" s="2"/>
      <c r="J166" s="29"/>
      <c r="K166" s="29"/>
    </row>
    <row r="167" spans="1:11" s="3" customFormat="1" x14ac:dyDescent="0.3">
      <c r="A167" s="60">
        <v>3</v>
      </c>
      <c r="B167" s="60">
        <v>14</v>
      </c>
      <c r="C167" s="60">
        <v>2</v>
      </c>
      <c r="D167" s="60"/>
      <c r="E167" s="59"/>
      <c r="F167" s="54" t="s">
        <v>97</v>
      </c>
      <c r="G167" s="51"/>
      <c r="H167" s="51"/>
      <c r="I167" s="51"/>
      <c r="J167" s="55"/>
      <c r="K167" s="55"/>
    </row>
    <row r="168" spans="1:11" ht="27" x14ac:dyDescent="0.3">
      <c r="A168" s="59">
        <v>3</v>
      </c>
      <c r="B168" s="59">
        <v>14</v>
      </c>
      <c r="C168" s="59">
        <v>2</v>
      </c>
      <c r="D168" s="59">
        <v>1</v>
      </c>
      <c r="E168" s="59"/>
      <c r="F168" s="12" t="s">
        <v>69</v>
      </c>
      <c r="G168" s="2" t="s">
        <v>7</v>
      </c>
      <c r="H168" s="2">
        <v>6</v>
      </c>
      <c r="I168" s="2"/>
      <c r="J168" s="29"/>
      <c r="K168" s="29">
        <f>J168*H168</f>
        <v>0</v>
      </c>
    </row>
    <row r="169" spans="1:11" x14ac:dyDescent="0.3">
      <c r="A169" s="59">
        <v>3</v>
      </c>
      <c r="B169" s="59">
        <v>14</v>
      </c>
      <c r="C169" s="59">
        <v>2</v>
      </c>
      <c r="D169" s="59">
        <v>2</v>
      </c>
      <c r="E169" s="59"/>
      <c r="F169" s="12" t="s">
        <v>99</v>
      </c>
      <c r="G169" s="2" t="s">
        <v>8</v>
      </c>
      <c r="H169" s="2">
        <v>5</v>
      </c>
      <c r="I169" s="2"/>
      <c r="J169" s="29"/>
      <c r="K169" s="29">
        <f>J169*H169</f>
        <v>0</v>
      </c>
    </row>
    <row r="170" spans="1:11" x14ac:dyDescent="0.3">
      <c r="A170" s="59">
        <v>3</v>
      </c>
      <c r="B170" s="59">
        <v>14</v>
      </c>
      <c r="C170" s="59">
        <v>2</v>
      </c>
      <c r="D170" s="59">
        <v>3</v>
      </c>
      <c r="E170" s="59"/>
      <c r="F170" s="12" t="s">
        <v>68</v>
      </c>
      <c r="G170" s="2" t="s">
        <v>7</v>
      </c>
      <c r="H170" s="2">
        <v>6</v>
      </c>
      <c r="I170" s="2"/>
      <c r="J170" s="29"/>
      <c r="K170" s="29">
        <f>J170*H170</f>
        <v>0</v>
      </c>
    </row>
    <row r="171" spans="1:11" ht="13.5" customHeight="1" x14ac:dyDescent="0.3">
      <c r="A171" s="59">
        <v>3</v>
      </c>
      <c r="B171" s="59">
        <v>14</v>
      </c>
      <c r="C171" s="59">
        <v>2</v>
      </c>
      <c r="D171" s="59">
        <v>4</v>
      </c>
      <c r="E171" s="59"/>
      <c r="F171" s="12" t="s">
        <v>67</v>
      </c>
      <c r="G171" s="2" t="s">
        <v>7</v>
      </c>
      <c r="H171" s="2">
        <v>6</v>
      </c>
      <c r="I171" s="2"/>
      <c r="J171" s="29"/>
      <c r="K171" s="29">
        <f>J171*H171</f>
        <v>0</v>
      </c>
    </row>
    <row r="172" spans="1:11" x14ac:dyDescent="0.3">
      <c r="A172" s="59"/>
      <c r="B172" s="59"/>
      <c r="C172" s="59"/>
      <c r="D172" s="59"/>
      <c r="E172" s="59"/>
      <c r="F172" s="12"/>
      <c r="G172" s="2"/>
      <c r="H172" s="2"/>
      <c r="I172" s="2"/>
      <c r="J172" s="29"/>
      <c r="K172" s="29"/>
    </row>
    <row r="173" spans="1:11" s="3" customFormat="1" x14ac:dyDescent="0.3">
      <c r="A173" s="60">
        <v>3</v>
      </c>
      <c r="B173" s="60">
        <v>14</v>
      </c>
      <c r="C173" s="60">
        <v>3</v>
      </c>
      <c r="D173" s="60"/>
      <c r="E173" s="59"/>
      <c r="F173" s="54" t="s">
        <v>104</v>
      </c>
      <c r="G173" s="51"/>
      <c r="H173" s="51"/>
      <c r="I173" s="51"/>
      <c r="J173" s="55"/>
      <c r="K173" s="55"/>
    </row>
    <row r="174" spans="1:11" ht="27" x14ac:dyDescent="0.3">
      <c r="A174" s="59">
        <v>3</v>
      </c>
      <c r="B174" s="59">
        <v>14</v>
      </c>
      <c r="C174" s="59">
        <v>3</v>
      </c>
      <c r="D174" s="59">
        <v>1</v>
      </c>
      <c r="E174" s="59"/>
      <c r="F174" s="12" t="s">
        <v>100</v>
      </c>
      <c r="G174" s="2" t="s">
        <v>7</v>
      </c>
      <c r="H174" s="2">
        <v>1</v>
      </c>
      <c r="I174" s="2"/>
      <c r="J174" s="29"/>
      <c r="K174" s="29">
        <f t="shared" ref="K174:K178" si="9">J174*H174</f>
        <v>0</v>
      </c>
    </row>
    <row r="175" spans="1:11" x14ac:dyDescent="0.3">
      <c r="A175" s="59">
        <v>3</v>
      </c>
      <c r="B175" s="59">
        <v>14</v>
      </c>
      <c r="C175" s="59">
        <v>3</v>
      </c>
      <c r="D175" s="59">
        <v>2</v>
      </c>
      <c r="E175" s="59"/>
      <c r="F175" s="12" t="s">
        <v>99</v>
      </c>
      <c r="G175" s="2" t="s">
        <v>8</v>
      </c>
      <c r="H175" s="2">
        <v>0.24</v>
      </c>
      <c r="I175" s="2"/>
      <c r="J175" s="29"/>
      <c r="K175" s="29">
        <f t="shared" si="9"/>
        <v>0</v>
      </c>
    </row>
    <row r="176" spans="1:11" x14ac:dyDescent="0.3">
      <c r="A176" s="59">
        <v>3</v>
      </c>
      <c r="B176" s="59">
        <v>14</v>
      </c>
      <c r="C176" s="59">
        <v>3</v>
      </c>
      <c r="D176" s="59">
        <v>3</v>
      </c>
      <c r="E176" s="59"/>
      <c r="F176" s="12" t="s">
        <v>102</v>
      </c>
      <c r="G176" s="2" t="s">
        <v>61</v>
      </c>
      <c r="H176" s="2">
        <v>1</v>
      </c>
      <c r="I176" s="2"/>
      <c r="J176" s="29"/>
      <c r="K176" s="29">
        <f t="shared" si="9"/>
        <v>0</v>
      </c>
    </row>
    <row r="177" spans="1:25" ht="40.5" x14ac:dyDescent="0.3">
      <c r="A177" s="59">
        <v>3</v>
      </c>
      <c r="B177" s="59">
        <v>14</v>
      </c>
      <c r="C177" s="59">
        <v>3</v>
      </c>
      <c r="D177" s="59">
        <v>4</v>
      </c>
      <c r="E177" s="59"/>
      <c r="F177" s="12" t="s">
        <v>117</v>
      </c>
      <c r="G177" s="2" t="s">
        <v>7</v>
      </c>
      <c r="H177" s="2">
        <v>1</v>
      </c>
      <c r="I177" s="2"/>
      <c r="J177" s="29"/>
      <c r="K177" s="29">
        <f t="shared" si="9"/>
        <v>0</v>
      </c>
    </row>
    <row r="178" spans="1:25" ht="13.5" customHeight="1" x14ac:dyDescent="0.3">
      <c r="A178" s="59">
        <v>3</v>
      </c>
      <c r="B178" s="59">
        <v>14</v>
      </c>
      <c r="C178" s="59">
        <v>3</v>
      </c>
      <c r="D178" s="59">
        <v>5</v>
      </c>
      <c r="E178" s="59"/>
      <c r="F178" s="12" t="s">
        <v>106</v>
      </c>
      <c r="G178" s="2" t="s">
        <v>7</v>
      </c>
      <c r="H178" s="2">
        <v>1</v>
      </c>
      <c r="I178" s="2"/>
      <c r="J178" s="29"/>
      <c r="K178" s="29">
        <f t="shared" si="9"/>
        <v>0</v>
      </c>
    </row>
    <row r="179" spans="1:25" x14ac:dyDescent="0.3">
      <c r="A179" s="59"/>
      <c r="B179" s="59"/>
      <c r="C179" s="59"/>
      <c r="D179" s="59"/>
      <c r="E179" s="59"/>
      <c r="F179" s="12"/>
      <c r="G179" s="2"/>
      <c r="H179" s="2"/>
      <c r="I179" s="2"/>
      <c r="J179" s="29"/>
      <c r="K179" s="29"/>
    </row>
    <row r="180" spans="1:25" s="3" customFormat="1" x14ac:dyDescent="0.3">
      <c r="A180" s="60">
        <v>3</v>
      </c>
      <c r="B180" s="60">
        <v>14</v>
      </c>
      <c r="C180" s="60">
        <v>4</v>
      </c>
      <c r="D180" s="60"/>
      <c r="E180" s="59"/>
      <c r="F180" s="54" t="s">
        <v>105</v>
      </c>
      <c r="G180" s="51"/>
      <c r="H180" s="51"/>
      <c r="I180" s="51"/>
      <c r="J180" s="55"/>
      <c r="K180" s="55"/>
    </row>
    <row r="181" spans="1:25" ht="40.5" x14ac:dyDescent="0.3">
      <c r="A181" s="59">
        <v>3</v>
      </c>
      <c r="B181" s="59">
        <v>14</v>
      </c>
      <c r="C181" s="59">
        <v>4</v>
      </c>
      <c r="D181" s="59">
        <v>1</v>
      </c>
      <c r="E181" s="59"/>
      <c r="F181" s="12" t="s">
        <v>101</v>
      </c>
      <c r="G181" s="2" t="s">
        <v>7</v>
      </c>
      <c r="H181" s="2">
        <v>1</v>
      </c>
      <c r="I181" s="2"/>
      <c r="J181" s="29"/>
      <c r="K181" s="29">
        <f>J181*H181</f>
        <v>0</v>
      </c>
    </row>
    <row r="182" spans="1:25" x14ac:dyDescent="0.3">
      <c r="A182" s="59">
        <v>3</v>
      </c>
      <c r="B182" s="59">
        <v>14</v>
      </c>
      <c r="C182" s="59">
        <v>4</v>
      </c>
      <c r="D182" s="59">
        <v>2</v>
      </c>
      <c r="E182" s="59"/>
      <c r="F182" s="12" t="s">
        <v>99</v>
      </c>
      <c r="G182" s="2" t="s">
        <v>8</v>
      </c>
      <c r="H182" s="2">
        <v>0.52</v>
      </c>
      <c r="I182" s="2"/>
      <c r="J182" s="29"/>
      <c r="K182" s="29">
        <f>J182*H182</f>
        <v>0</v>
      </c>
    </row>
    <row r="183" spans="1:25" ht="40.5" x14ac:dyDescent="0.3">
      <c r="A183" s="59">
        <v>3</v>
      </c>
      <c r="B183" s="59">
        <v>14</v>
      </c>
      <c r="C183" s="59">
        <v>4</v>
      </c>
      <c r="D183" s="59">
        <v>3</v>
      </c>
      <c r="E183" s="59"/>
      <c r="F183" s="12" t="s">
        <v>118</v>
      </c>
      <c r="G183" s="2" t="s">
        <v>61</v>
      </c>
      <c r="H183" s="2">
        <v>1</v>
      </c>
      <c r="I183" s="2"/>
      <c r="J183" s="29"/>
      <c r="K183" s="29">
        <f>J183*H183</f>
        <v>0</v>
      </c>
    </row>
    <row r="184" spans="1:25" ht="27" x14ac:dyDescent="0.3">
      <c r="A184" s="59">
        <v>3</v>
      </c>
      <c r="B184" s="59">
        <v>14</v>
      </c>
      <c r="C184" s="59">
        <v>4</v>
      </c>
      <c r="D184" s="59">
        <v>4</v>
      </c>
      <c r="E184" s="59"/>
      <c r="F184" s="12" t="s">
        <v>103</v>
      </c>
      <c r="G184" s="2" t="s">
        <v>7</v>
      </c>
      <c r="H184" s="2">
        <v>1</v>
      </c>
      <c r="I184" s="2"/>
      <c r="J184" s="29"/>
      <c r="K184" s="29">
        <f>J184*H184</f>
        <v>0</v>
      </c>
    </row>
    <row r="185" spans="1:25" x14ac:dyDescent="0.3">
      <c r="A185" s="12"/>
      <c r="B185" s="12"/>
      <c r="C185" s="12"/>
      <c r="D185" s="12"/>
      <c r="E185" s="12"/>
      <c r="F185" s="12"/>
      <c r="G185" s="2"/>
      <c r="H185" s="2"/>
      <c r="I185" s="2"/>
      <c r="J185" s="29"/>
      <c r="K185" s="29"/>
    </row>
    <row r="186" spans="1:25" s="49" customFormat="1" ht="12.75" x14ac:dyDescent="0.3">
      <c r="A186" s="43">
        <v>3</v>
      </c>
      <c r="B186" s="43">
        <v>15</v>
      </c>
      <c r="C186" s="43"/>
      <c r="D186" s="43"/>
      <c r="E186" s="43"/>
      <c r="F186" s="44" t="s">
        <v>47</v>
      </c>
      <c r="G186" s="43"/>
      <c r="H186" s="45"/>
      <c r="I186" s="46"/>
      <c r="J186" s="47"/>
      <c r="K186" s="45">
        <f>SUM(K187:K193)</f>
        <v>0</v>
      </c>
      <c r="L186" s="48"/>
      <c r="M186" s="48"/>
      <c r="N186" s="48"/>
      <c r="O186" s="48"/>
    </row>
    <row r="187" spans="1:25" x14ac:dyDescent="0.3">
      <c r="A187" s="59">
        <v>3</v>
      </c>
      <c r="B187" s="59">
        <v>15</v>
      </c>
      <c r="C187" s="59">
        <v>1</v>
      </c>
      <c r="D187" s="59"/>
      <c r="E187" s="59"/>
      <c r="F187" s="12" t="s">
        <v>72</v>
      </c>
      <c r="G187" s="2" t="s">
        <v>7</v>
      </c>
      <c r="H187" s="2">
        <v>4</v>
      </c>
      <c r="I187" s="2"/>
      <c r="J187" s="29"/>
      <c r="K187" s="29">
        <f t="shared" ref="K187:K188" si="10">J187*H187</f>
        <v>0</v>
      </c>
    </row>
    <row r="188" spans="1:25" ht="27" x14ac:dyDescent="0.3">
      <c r="A188" s="59">
        <v>3</v>
      </c>
      <c r="B188" s="59">
        <v>15</v>
      </c>
      <c r="C188" s="59">
        <v>2</v>
      </c>
      <c r="D188" s="59"/>
      <c r="E188" s="59"/>
      <c r="F188" s="12" t="s">
        <v>71</v>
      </c>
      <c r="G188" s="2" t="s">
        <v>9</v>
      </c>
      <c r="H188" s="2">
        <v>25</v>
      </c>
      <c r="I188" s="2"/>
      <c r="J188" s="29"/>
      <c r="K188" s="29">
        <f t="shared" si="10"/>
        <v>0</v>
      </c>
    </row>
    <row r="189" spans="1:25" x14ac:dyDescent="0.3">
      <c r="A189" s="59">
        <v>3</v>
      </c>
      <c r="B189" s="59">
        <v>15</v>
      </c>
      <c r="C189" s="59">
        <v>3</v>
      </c>
      <c r="D189" s="59"/>
      <c r="E189" s="59"/>
      <c r="F189" s="12" t="s">
        <v>146</v>
      </c>
      <c r="G189" s="2" t="s">
        <v>61</v>
      </c>
      <c r="H189" s="2">
        <v>1</v>
      </c>
      <c r="I189" s="2"/>
      <c r="J189" s="29"/>
      <c r="K189" s="29">
        <f>J189*H189</f>
        <v>0</v>
      </c>
      <c r="L189" s="2"/>
      <c r="M189" s="2"/>
      <c r="N189" s="30"/>
      <c r="O189" s="29"/>
      <c r="P189" s="29"/>
    </row>
    <row r="190" spans="1:25" ht="27" x14ac:dyDescent="0.3">
      <c r="A190" s="59">
        <v>3</v>
      </c>
      <c r="B190" s="59">
        <v>15</v>
      </c>
      <c r="C190" s="59">
        <v>4</v>
      </c>
      <c r="D190" s="59"/>
      <c r="E190" s="59"/>
      <c r="F190" s="12" t="s">
        <v>116</v>
      </c>
      <c r="G190" s="2" t="s">
        <v>6</v>
      </c>
      <c r="H190" s="2">
        <v>35</v>
      </c>
      <c r="I190" s="2"/>
      <c r="J190" s="29"/>
      <c r="K190" s="29">
        <f>J190*H190</f>
        <v>0</v>
      </c>
      <c r="L190" s="2"/>
      <c r="M190" s="2"/>
      <c r="N190" s="30"/>
      <c r="O190" s="29"/>
      <c r="P190" s="29"/>
    </row>
    <row r="191" spans="1:25" ht="27" x14ac:dyDescent="0.3">
      <c r="A191" s="59">
        <v>3</v>
      </c>
      <c r="B191" s="59">
        <v>15</v>
      </c>
      <c r="C191" s="59">
        <v>5</v>
      </c>
      <c r="D191" s="59"/>
      <c r="E191" s="59"/>
      <c r="F191" s="12" t="s">
        <v>225</v>
      </c>
      <c r="G191" s="2" t="s">
        <v>6</v>
      </c>
      <c r="H191" s="2">
        <v>9</v>
      </c>
      <c r="I191" s="2"/>
      <c r="J191" s="29"/>
      <c r="K191" s="29">
        <f>J191*H191</f>
        <v>0</v>
      </c>
      <c r="L191" s="2"/>
      <c r="M191" s="2"/>
      <c r="N191" s="30"/>
      <c r="O191" s="29"/>
      <c r="P191" s="29"/>
    </row>
    <row r="192" spans="1:25" x14ac:dyDescent="0.3">
      <c r="A192" s="59">
        <v>3</v>
      </c>
      <c r="B192" s="59">
        <v>15</v>
      </c>
      <c r="C192" s="59">
        <v>6</v>
      </c>
      <c r="D192" s="59"/>
      <c r="E192" s="59"/>
      <c r="F192" s="79" t="s">
        <v>230</v>
      </c>
      <c r="G192" s="2" t="s">
        <v>6</v>
      </c>
      <c r="H192" s="2">
        <v>19</v>
      </c>
      <c r="I192" s="2"/>
      <c r="J192" s="29"/>
      <c r="K192" s="29">
        <f>H192*J192</f>
        <v>0</v>
      </c>
      <c r="L192" s="37"/>
      <c r="M192" s="81"/>
      <c r="N192" s="81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</row>
    <row r="193" spans="1:25" x14ac:dyDescent="0.3">
      <c r="A193" s="59">
        <v>3</v>
      </c>
      <c r="B193" s="59">
        <v>15</v>
      </c>
      <c r="C193" s="59">
        <v>7</v>
      </c>
      <c r="D193" s="59"/>
      <c r="E193" s="59"/>
      <c r="F193" s="79" t="s">
        <v>238</v>
      </c>
      <c r="G193" s="2" t="s">
        <v>61</v>
      </c>
      <c r="H193" s="2">
        <v>1</v>
      </c>
      <c r="I193" s="2"/>
      <c r="J193" s="29"/>
      <c r="K193" s="29">
        <f>H193*J193</f>
        <v>0</v>
      </c>
      <c r="L193" s="37"/>
      <c r="M193" s="81"/>
      <c r="N193" s="81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</row>
    <row r="194" spans="1:25" x14ac:dyDescent="0.3">
      <c r="A194" s="2"/>
      <c r="B194" s="2"/>
      <c r="C194" s="2"/>
      <c r="D194" s="28"/>
      <c r="E194" s="2"/>
      <c r="F194" s="12"/>
      <c r="G194" s="2"/>
      <c r="H194" s="2"/>
      <c r="I194" s="2"/>
      <c r="J194" s="29"/>
    </row>
    <row r="195" spans="1:25" s="4" customFormat="1" ht="12.75" x14ac:dyDescent="0.3">
      <c r="A195" s="64">
        <v>3</v>
      </c>
      <c r="B195" s="64">
        <v>16</v>
      </c>
      <c r="C195" s="64"/>
      <c r="D195" s="64"/>
      <c r="E195" s="64"/>
      <c r="F195" s="65" t="s">
        <v>205</v>
      </c>
      <c r="G195" s="64"/>
      <c r="H195" s="64"/>
      <c r="I195" s="64"/>
      <c r="J195" s="66"/>
      <c r="K195" s="66">
        <f>SUM(K196:K215)</f>
        <v>0</v>
      </c>
    </row>
    <row r="196" spans="1:25" s="3" customFormat="1" ht="12.75" x14ac:dyDescent="0.3">
      <c r="A196" s="60">
        <v>3</v>
      </c>
      <c r="B196" s="60">
        <v>16</v>
      </c>
      <c r="C196" s="60">
        <v>1</v>
      </c>
      <c r="D196" s="60"/>
      <c r="E196" s="60"/>
      <c r="F196" s="54" t="s">
        <v>210</v>
      </c>
      <c r="G196" s="51"/>
      <c r="H196" s="51"/>
      <c r="I196" s="51"/>
      <c r="J196" s="51"/>
      <c r="K196" s="51"/>
      <c r="L196" s="4"/>
    </row>
    <row r="197" spans="1:25" x14ac:dyDescent="0.3">
      <c r="A197" s="59">
        <v>3</v>
      </c>
      <c r="B197" s="59">
        <v>16</v>
      </c>
      <c r="C197" s="59">
        <v>1</v>
      </c>
      <c r="D197" s="59">
        <v>1</v>
      </c>
      <c r="E197" s="59"/>
      <c r="F197" s="63" t="s">
        <v>219</v>
      </c>
      <c r="G197" s="2" t="s">
        <v>6</v>
      </c>
      <c r="H197" s="2">
        <v>5</v>
      </c>
      <c r="J197" s="29"/>
      <c r="K197" s="29">
        <f>H197*J197</f>
        <v>0</v>
      </c>
    </row>
    <row r="198" spans="1:25" x14ac:dyDescent="0.3">
      <c r="A198" s="59">
        <v>3</v>
      </c>
      <c r="B198" s="59">
        <v>16</v>
      </c>
      <c r="C198" s="59">
        <v>1</v>
      </c>
      <c r="D198" s="59">
        <v>2</v>
      </c>
      <c r="E198" s="59"/>
      <c r="F198" s="63" t="s">
        <v>211</v>
      </c>
      <c r="G198" s="2" t="s">
        <v>61</v>
      </c>
      <c r="H198" s="2">
        <v>1</v>
      </c>
      <c r="J198" s="29"/>
      <c r="K198" s="29">
        <f>H198*J198</f>
        <v>0</v>
      </c>
    </row>
    <row r="199" spans="1:25" s="3" customFormat="1" x14ac:dyDescent="0.3">
      <c r="A199" s="60">
        <v>3</v>
      </c>
      <c r="B199" s="60">
        <v>16</v>
      </c>
      <c r="C199" s="60">
        <v>2</v>
      </c>
      <c r="D199" s="60"/>
      <c r="E199" s="60"/>
      <c r="F199" s="54" t="s">
        <v>212</v>
      </c>
      <c r="G199" s="2"/>
      <c r="H199" s="2"/>
      <c r="I199" s="6"/>
      <c r="J199" s="29"/>
      <c r="K199" s="29"/>
      <c r="L199" s="4"/>
    </row>
    <row r="200" spans="1:25" x14ac:dyDescent="0.3">
      <c r="A200" s="59">
        <v>3</v>
      </c>
      <c r="B200" s="59">
        <v>16</v>
      </c>
      <c r="C200" s="59">
        <v>2</v>
      </c>
      <c r="D200" s="59">
        <v>1</v>
      </c>
      <c r="E200" s="59"/>
      <c r="F200" s="63" t="s">
        <v>240</v>
      </c>
      <c r="G200" s="2" t="s">
        <v>61</v>
      </c>
      <c r="H200" s="2">
        <v>1</v>
      </c>
      <c r="J200" s="29"/>
      <c r="K200" s="29">
        <f t="shared" ref="K200:K202" si="11">H200*J200</f>
        <v>0</v>
      </c>
    </row>
    <row r="201" spans="1:25" x14ac:dyDescent="0.3">
      <c r="A201" s="59">
        <v>3</v>
      </c>
      <c r="B201" s="59">
        <v>16</v>
      </c>
      <c r="C201" s="59">
        <v>2</v>
      </c>
      <c r="D201" s="59">
        <v>2</v>
      </c>
      <c r="E201" s="59"/>
      <c r="F201" s="63" t="s">
        <v>218</v>
      </c>
      <c r="G201" s="2" t="s">
        <v>61</v>
      </c>
      <c r="H201" s="2">
        <v>1</v>
      </c>
      <c r="J201" s="29"/>
      <c r="K201" s="29">
        <f t="shared" si="11"/>
        <v>0</v>
      </c>
    </row>
    <row r="202" spans="1:25" x14ac:dyDescent="0.3">
      <c r="A202" s="59">
        <v>3</v>
      </c>
      <c r="B202" s="59">
        <v>16</v>
      </c>
      <c r="C202" s="59">
        <v>2</v>
      </c>
      <c r="D202" s="59">
        <v>3</v>
      </c>
      <c r="E202" s="59"/>
      <c r="F202" s="63" t="s">
        <v>241</v>
      </c>
      <c r="G202" s="2" t="s">
        <v>61</v>
      </c>
      <c r="H202" s="2">
        <v>1</v>
      </c>
      <c r="J202" s="29"/>
      <c r="K202" s="29">
        <f t="shared" si="11"/>
        <v>0</v>
      </c>
    </row>
    <row r="203" spans="1:25" x14ac:dyDescent="0.3">
      <c r="A203" s="59">
        <v>3</v>
      </c>
      <c r="B203" s="59">
        <v>16</v>
      </c>
      <c r="C203" s="59">
        <v>2</v>
      </c>
      <c r="D203" s="59">
        <v>4</v>
      </c>
      <c r="E203" s="59"/>
      <c r="F203" s="80" t="s">
        <v>209</v>
      </c>
      <c r="G203" s="2" t="s">
        <v>6</v>
      </c>
      <c r="H203" s="2">
        <v>323</v>
      </c>
      <c r="I203" s="2"/>
      <c r="J203" s="29"/>
      <c r="K203" s="29">
        <f>H203*J203</f>
        <v>0</v>
      </c>
      <c r="M203" s="37"/>
      <c r="N203" s="37"/>
      <c r="O203" s="37"/>
      <c r="P203" s="37"/>
      <c r="Q203" s="37"/>
      <c r="R203" s="37"/>
      <c r="S203" s="37"/>
      <c r="T203" s="37"/>
      <c r="U203" s="37"/>
      <c r="V203" s="37"/>
      <c r="W203" s="37"/>
      <c r="X203" s="37"/>
      <c r="Y203" s="37"/>
    </row>
    <row r="204" spans="1:25" ht="27" x14ac:dyDescent="0.3">
      <c r="A204" s="59">
        <v>3</v>
      </c>
      <c r="B204" s="59">
        <v>16</v>
      </c>
      <c r="C204" s="59">
        <v>2</v>
      </c>
      <c r="D204" s="59">
        <v>5</v>
      </c>
      <c r="E204" s="59"/>
      <c r="F204" s="63" t="s">
        <v>193</v>
      </c>
      <c r="G204" s="2" t="s">
        <v>9</v>
      </c>
      <c r="H204" s="2">
        <v>19</v>
      </c>
      <c r="I204" s="4"/>
      <c r="J204" s="29"/>
      <c r="K204" s="29">
        <f>H204*J204</f>
        <v>0</v>
      </c>
      <c r="L204" s="4"/>
    </row>
    <row r="205" spans="1:25" ht="27" x14ac:dyDescent="0.3">
      <c r="A205" s="59">
        <v>3</v>
      </c>
      <c r="B205" s="59">
        <v>16</v>
      </c>
      <c r="C205" s="59">
        <v>2</v>
      </c>
      <c r="D205" s="59">
        <v>6</v>
      </c>
      <c r="E205" s="59"/>
      <c r="F205" s="63" t="s">
        <v>213</v>
      </c>
      <c r="G205" s="2" t="s">
        <v>61</v>
      </c>
      <c r="H205" s="2">
        <v>1</v>
      </c>
      <c r="I205" s="4"/>
      <c r="J205" s="29"/>
      <c r="K205" s="29">
        <f t="shared" ref="K205:K214" si="12">H205*J205</f>
        <v>0</v>
      </c>
      <c r="L205" s="4"/>
    </row>
    <row r="206" spans="1:25" ht="40.5" x14ac:dyDescent="0.3">
      <c r="A206" s="59">
        <v>3</v>
      </c>
      <c r="B206" s="59">
        <v>16</v>
      </c>
      <c r="C206" s="59">
        <v>2</v>
      </c>
      <c r="D206" s="59">
        <v>7</v>
      </c>
      <c r="E206" s="59"/>
      <c r="F206" s="63" t="s">
        <v>214</v>
      </c>
      <c r="G206" s="2" t="s">
        <v>9</v>
      </c>
      <c r="H206" s="2">
        <v>10</v>
      </c>
      <c r="I206" s="4"/>
      <c r="J206" s="29"/>
      <c r="K206" s="29">
        <f t="shared" si="12"/>
        <v>0</v>
      </c>
      <c r="L206" s="4"/>
    </row>
    <row r="207" spans="1:25" ht="27" x14ac:dyDescent="0.3">
      <c r="A207" s="59">
        <v>3</v>
      </c>
      <c r="B207" s="59">
        <v>16</v>
      </c>
      <c r="C207" s="59">
        <v>2</v>
      </c>
      <c r="D207" s="59">
        <v>8</v>
      </c>
      <c r="E207" s="59"/>
      <c r="F207" s="63" t="s">
        <v>222</v>
      </c>
      <c r="G207" s="2" t="s">
        <v>6</v>
      </c>
      <c r="H207" s="2">
        <v>4</v>
      </c>
      <c r="I207" s="4"/>
      <c r="J207" s="29"/>
      <c r="K207" s="29">
        <f t="shared" si="12"/>
        <v>0</v>
      </c>
      <c r="L207" s="4"/>
    </row>
    <row r="208" spans="1:25" x14ac:dyDescent="0.3">
      <c r="A208" s="59">
        <v>3</v>
      </c>
      <c r="B208" s="59">
        <v>16</v>
      </c>
      <c r="C208" s="59">
        <v>2</v>
      </c>
      <c r="D208" s="59">
        <v>9</v>
      </c>
      <c r="E208" s="59"/>
      <c r="F208" s="63" t="s">
        <v>215</v>
      </c>
      <c r="G208" s="2" t="s">
        <v>9</v>
      </c>
      <c r="H208" s="2">
        <v>4</v>
      </c>
      <c r="J208" s="29"/>
      <c r="K208" s="29">
        <f t="shared" si="12"/>
        <v>0</v>
      </c>
    </row>
    <row r="209" spans="1:16" x14ac:dyDescent="0.3">
      <c r="A209" s="59">
        <v>3</v>
      </c>
      <c r="B209" s="59">
        <v>16</v>
      </c>
      <c r="C209" s="59">
        <v>2</v>
      </c>
      <c r="D209" s="59">
        <v>10</v>
      </c>
      <c r="E209" s="59"/>
      <c r="F209" s="63" t="s">
        <v>216</v>
      </c>
      <c r="G209" s="2" t="s">
        <v>9</v>
      </c>
      <c r="H209" s="2">
        <v>4</v>
      </c>
      <c r="J209" s="29"/>
      <c r="K209" s="29">
        <f t="shared" si="12"/>
        <v>0</v>
      </c>
    </row>
    <row r="210" spans="1:16" x14ac:dyDescent="0.3">
      <c r="A210" s="59">
        <v>3</v>
      </c>
      <c r="B210" s="59">
        <v>16</v>
      </c>
      <c r="C210" s="59">
        <v>2</v>
      </c>
      <c r="D210" s="59">
        <v>11</v>
      </c>
      <c r="E210" s="59"/>
      <c r="F210" s="63" t="s">
        <v>217</v>
      </c>
      <c r="G210" s="2" t="s">
        <v>9</v>
      </c>
      <c r="H210" s="2">
        <v>4</v>
      </c>
      <c r="J210" s="29"/>
      <c r="K210" s="29">
        <f t="shared" si="12"/>
        <v>0</v>
      </c>
    </row>
    <row r="211" spans="1:16" x14ac:dyDescent="0.3">
      <c r="A211" s="59">
        <v>3</v>
      </c>
      <c r="B211" s="59">
        <v>16</v>
      </c>
      <c r="C211" s="59">
        <v>2</v>
      </c>
      <c r="D211" s="59">
        <v>12</v>
      </c>
      <c r="E211" s="59"/>
      <c r="F211" s="63" t="s">
        <v>223</v>
      </c>
      <c r="G211" s="2" t="s">
        <v>9</v>
      </c>
      <c r="H211" s="2">
        <v>5</v>
      </c>
      <c r="J211" s="29"/>
      <c r="K211" s="29">
        <f t="shared" si="12"/>
        <v>0</v>
      </c>
    </row>
    <row r="212" spans="1:16" x14ac:dyDescent="0.3">
      <c r="A212" s="59">
        <v>3</v>
      </c>
      <c r="B212" s="59">
        <v>16</v>
      </c>
      <c r="C212" s="59">
        <v>2</v>
      </c>
      <c r="D212" s="59">
        <v>13</v>
      </c>
      <c r="E212" s="59"/>
      <c r="F212" s="63" t="s">
        <v>204</v>
      </c>
      <c r="G212" s="2" t="s">
        <v>61</v>
      </c>
      <c r="H212" s="2">
        <v>1</v>
      </c>
      <c r="J212" s="29"/>
      <c r="K212" s="29">
        <f t="shared" si="12"/>
        <v>0</v>
      </c>
    </row>
    <row r="213" spans="1:16" ht="13.5" customHeight="1" x14ac:dyDescent="0.3">
      <c r="A213" s="59">
        <v>3</v>
      </c>
      <c r="B213" s="59">
        <v>16</v>
      </c>
      <c r="C213" s="59">
        <v>2</v>
      </c>
      <c r="D213" s="59">
        <v>14</v>
      </c>
      <c r="E213" s="59"/>
      <c r="F213" s="63" t="s">
        <v>224</v>
      </c>
      <c r="G213" s="2" t="s">
        <v>61</v>
      </c>
      <c r="H213" s="2">
        <v>1</v>
      </c>
      <c r="J213" s="29"/>
      <c r="K213" s="29">
        <f t="shared" si="12"/>
        <v>0</v>
      </c>
    </row>
    <row r="214" spans="1:16" ht="27" x14ac:dyDescent="0.3">
      <c r="A214" s="59">
        <v>3</v>
      </c>
      <c r="B214" s="59">
        <v>16</v>
      </c>
      <c r="C214" s="59">
        <v>2</v>
      </c>
      <c r="D214" s="59">
        <v>15</v>
      </c>
      <c r="E214" s="59"/>
      <c r="F214" s="63" t="s">
        <v>221</v>
      </c>
      <c r="G214" s="2" t="s">
        <v>61</v>
      </c>
      <c r="H214" s="2">
        <v>1</v>
      </c>
      <c r="J214" s="29"/>
      <c r="K214" s="29">
        <f t="shared" si="12"/>
        <v>0</v>
      </c>
    </row>
    <row r="215" spans="1:16" x14ac:dyDescent="0.3">
      <c r="A215" s="2"/>
      <c r="B215" s="2"/>
      <c r="C215" s="2"/>
      <c r="D215" s="2"/>
      <c r="E215" s="2"/>
      <c r="F215" s="2"/>
      <c r="G215" s="2"/>
      <c r="H215" s="2"/>
      <c r="I215" s="2"/>
      <c r="J215" s="29"/>
      <c r="K215" s="29"/>
      <c r="L215" s="6"/>
      <c r="M215" s="13"/>
      <c r="N215" s="13"/>
    </row>
    <row r="216" spans="1:16" s="49" customFormat="1" ht="12.75" x14ac:dyDescent="0.3">
      <c r="A216" s="43">
        <v>3</v>
      </c>
      <c r="B216" s="43">
        <v>17</v>
      </c>
      <c r="C216" s="43"/>
      <c r="D216" s="43"/>
      <c r="E216" s="43"/>
      <c r="F216" s="44" t="s">
        <v>237</v>
      </c>
      <c r="G216" s="43"/>
      <c r="H216" s="45"/>
      <c r="I216" s="46"/>
      <c r="J216" s="47"/>
      <c r="K216" s="45">
        <f>SUM(K217)</f>
        <v>0</v>
      </c>
      <c r="M216" s="48"/>
      <c r="N216" s="73"/>
      <c r="O216" s="48"/>
      <c r="P216" s="48"/>
    </row>
    <row r="217" spans="1:16" ht="67.5" x14ac:dyDescent="0.3">
      <c r="A217" s="59">
        <v>3</v>
      </c>
      <c r="B217" s="59">
        <v>17</v>
      </c>
      <c r="C217" s="59">
        <v>1</v>
      </c>
      <c r="D217" s="59"/>
      <c r="E217" s="59"/>
      <c r="F217" s="12" t="s">
        <v>236</v>
      </c>
      <c r="G217" s="2" t="s">
        <v>6</v>
      </c>
      <c r="H217" s="2">
        <v>693</v>
      </c>
      <c r="I217" s="2"/>
      <c r="J217" s="29"/>
      <c r="K217" s="29">
        <f>J217*H217</f>
        <v>0</v>
      </c>
      <c r="L217" s="13"/>
      <c r="M217" s="6"/>
      <c r="N217" s="13"/>
      <c r="O217" s="6"/>
      <c r="P217" s="6"/>
    </row>
    <row r="218" spans="1:16" x14ac:dyDescent="0.3">
      <c r="A218" s="12"/>
      <c r="B218" s="12"/>
      <c r="C218" s="12"/>
      <c r="D218" s="12"/>
      <c r="E218" s="12"/>
      <c r="F218" s="12"/>
      <c r="G218" s="2"/>
      <c r="H218" s="2"/>
      <c r="I218" s="2"/>
      <c r="J218" s="29"/>
      <c r="K218" s="29"/>
      <c r="L218" s="13"/>
      <c r="M218" s="6"/>
      <c r="N218" s="13"/>
      <c r="O218" s="6"/>
      <c r="P218" s="6"/>
    </row>
    <row r="219" spans="1:16" s="49" customFormat="1" ht="12.75" x14ac:dyDescent="0.3">
      <c r="A219" s="43">
        <v>3</v>
      </c>
      <c r="B219" s="43">
        <v>18</v>
      </c>
      <c r="C219" s="43"/>
      <c r="D219" s="43"/>
      <c r="E219" s="43"/>
      <c r="F219" s="44" t="s">
        <v>243</v>
      </c>
      <c r="G219" s="43"/>
      <c r="H219" s="45"/>
      <c r="I219" s="46"/>
      <c r="J219" s="47"/>
      <c r="K219" s="45">
        <f>SUM(K220)</f>
        <v>0</v>
      </c>
      <c r="M219" s="48"/>
      <c r="N219" s="73"/>
      <c r="O219" s="48"/>
      <c r="P219" s="48"/>
    </row>
    <row r="220" spans="1:16" ht="67.5" x14ac:dyDescent="0.3">
      <c r="A220" s="59">
        <v>3</v>
      </c>
      <c r="B220" s="59">
        <v>18</v>
      </c>
      <c r="C220" s="59">
        <v>1</v>
      </c>
      <c r="D220" s="59"/>
      <c r="E220" s="59"/>
      <c r="F220" s="12" t="s">
        <v>242</v>
      </c>
      <c r="G220" s="2" t="s">
        <v>6</v>
      </c>
      <c r="H220" s="2">
        <v>180</v>
      </c>
      <c r="I220" s="2"/>
      <c r="J220" s="29"/>
      <c r="K220" s="29">
        <f>J220*H220</f>
        <v>0</v>
      </c>
      <c r="L220" s="13"/>
      <c r="M220" s="6"/>
      <c r="N220" s="13"/>
      <c r="O220" s="6"/>
      <c r="P220" s="6"/>
    </row>
    <row r="221" spans="1:16" x14ac:dyDescent="0.3">
      <c r="A221" s="2"/>
      <c r="B221" s="2"/>
      <c r="C221" s="2"/>
      <c r="D221" s="2"/>
      <c r="E221" s="2"/>
      <c r="F221" s="2"/>
      <c r="G221" s="2"/>
      <c r="H221" s="2"/>
      <c r="I221" s="2"/>
      <c r="J221" s="29"/>
      <c r="K221" s="29"/>
    </row>
    <row r="222" spans="1:16" s="49" customFormat="1" ht="12.75" x14ac:dyDescent="0.3">
      <c r="A222" s="43">
        <v>3</v>
      </c>
      <c r="B222" s="43">
        <v>19</v>
      </c>
      <c r="C222" s="43"/>
      <c r="D222" s="43"/>
      <c r="E222" s="43"/>
      <c r="F222" s="44" t="s">
        <v>231</v>
      </c>
      <c r="G222" s="43"/>
      <c r="H222" s="45"/>
      <c r="I222" s="46"/>
      <c r="J222" s="47"/>
      <c r="K222" s="45">
        <f>SUM(K223,K228,K237,K246,K264)</f>
        <v>0</v>
      </c>
      <c r="L222" s="73"/>
      <c r="M222" s="73"/>
      <c r="N222" s="73"/>
      <c r="O222" s="48"/>
    </row>
    <row r="223" spans="1:16" s="71" customFormat="1" ht="12.75" x14ac:dyDescent="0.3">
      <c r="A223" s="60">
        <v>3</v>
      </c>
      <c r="B223" s="60">
        <v>19</v>
      </c>
      <c r="C223" s="60">
        <v>1</v>
      </c>
      <c r="D223" s="60"/>
      <c r="E223" s="60"/>
      <c r="F223" s="67" t="s">
        <v>147</v>
      </c>
      <c r="G223" s="68"/>
      <c r="H223" s="68"/>
      <c r="I223" s="69"/>
      <c r="J223" s="68"/>
      <c r="K223" s="70">
        <f>SUM(K224:K226)</f>
        <v>0</v>
      </c>
      <c r="L223" s="69"/>
    </row>
    <row r="224" spans="1:16" x14ac:dyDescent="0.3">
      <c r="A224" s="59">
        <v>3</v>
      </c>
      <c r="B224" s="59">
        <v>19</v>
      </c>
      <c r="C224" s="59">
        <v>1</v>
      </c>
      <c r="D224" s="59">
        <v>1</v>
      </c>
      <c r="E224" s="59"/>
      <c r="F224" s="12" t="s">
        <v>148</v>
      </c>
      <c r="G224" s="2" t="s">
        <v>8</v>
      </c>
      <c r="H224" s="2">
        <f>50*0.5</f>
        <v>25</v>
      </c>
      <c r="I224" s="4"/>
      <c r="J224" s="29"/>
      <c r="K224" s="29">
        <f>H224*J224</f>
        <v>0</v>
      </c>
      <c r="L224" s="4"/>
    </row>
    <row r="225" spans="1:12" x14ac:dyDescent="0.3">
      <c r="A225" s="59">
        <v>3</v>
      </c>
      <c r="B225" s="59">
        <v>19</v>
      </c>
      <c r="C225" s="59">
        <v>1</v>
      </c>
      <c r="D225" s="59">
        <v>2</v>
      </c>
      <c r="E225" s="59"/>
      <c r="F225" s="12" t="s">
        <v>149</v>
      </c>
      <c r="G225" s="2" t="s">
        <v>8</v>
      </c>
      <c r="H225" s="2">
        <f>50*0.5+4*0.5</f>
        <v>27</v>
      </c>
      <c r="J225" s="29"/>
      <c r="K225" s="29">
        <f>H225*J225</f>
        <v>0</v>
      </c>
    </row>
    <row r="226" spans="1:12" x14ac:dyDescent="0.3">
      <c r="A226" s="59">
        <v>3</v>
      </c>
      <c r="B226" s="59">
        <v>19</v>
      </c>
      <c r="C226" s="59">
        <v>1</v>
      </c>
      <c r="D226" s="59">
        <v>3</v>
      </c>
      <c r="E226" s="59"/>
      <c r="F226" s="12" t="s">
        <v>150</v>
      </c>
      <c r="G226" s="2" t="s">
        <v>8</v>
      </c>
      <c r="H226" s="2">
        <f>0.15*50</f>
        <v>7.5</v>
      </c>
      <c r="J226" s="29"/>
      <c r="K226" s="29">
        <f>H226*J226</f>
        <v>0</v>
      </c>
    </row>
    <row r="227" spans="1:12" x14ac:dyDescent="0.3">
      <c r="A227" s="59"/>
      <c r="B227" s="59"/>
      <c r="C227" s="59"/>
      <c r="D227" s="59"/>
      <c r="E227" s="59"/>
      <c r="F227" s="12"/>
      <c r="G227" s="2"/>
      <c r="H227" s="2"/>
      <c r="J227" s="29"/>
      <c r="K227" s="29"/>
    </row>
    <row r="228" spans="1:12" s="71" customFormat="1" ht="12.75" x14ac:dyDescent="0.3">
      <c r="A228" s="60">
        <v>3</v>
      </c>
      <c r="B228" s="60">
        <v>19</v>
      </c>
      <c r="C228" s="60">
        <v>2</v>
      </c>
      <c r="D228" s="60"/>
      <c r="E228" s="60"/>
      <c r="F228" s="67" t="s">
        <v>151</v>
      </c>
      <c r="G228" s="68"/>
      <c r="H228" s="68"/>
      <c r="I228" s="69"/>
      <c r="J228" s="68"/>
      <c r="K228" s="70">
        <f>SUM(K229:K235)</f>
        <v>0</v>
      </c>
      <c r="L228" s="69"/>
    </row>
    <row r="229" spans="1:12" x14ac:dyDescent="0.3">
      <c r="A229" s="59">
        <v>3</v>
      </c>
      <c r="B229" s="59">
        <v>19</v>
      </c>
      <c r="C229" s="59">
        <v>2</v>
      </c>
      <c r="D229" s="59">
        <v>1</v>
      </c>
      <c r="E229" s="59"/>
      <c r="F229" s="12" t="s">
        <v>152</v>
      </c>
      <c r="G229" s="2" t="s">
        <v>6</v>
      </c>
      <c r="H229" s="2">
        <v>100</v>
      </c>
      <c r="J229" s="29"/>
      <c r="K229" s="29">
        <f t="shared" ref="K229:K235" si="13">H229*J229</f>
        <v>0</v>
      </c>
    </row>
    <row r="230" spans="1:12" ht="13.5" customHeight="1" x14ac:dyDescent="0.3">
      <c r="A230" s="59">
        <v>3</v>
      </c>
      <c r="B230" s="59">
        <v>19</v>
      </c>
      <c r="C230" s="59">
        <v>2</v>
      </c>
      <c r="D230" s="59">
        <v>2</v>
      </c>
      <c r="E230" s="59"/>
      <c r="F230" s="12" t="s">
        <v>182</v>
      </c>
      <c r="G230" s="2" t="s">
        <v>6</v>
      </c>
      <c r="H230" s="2">
        <v>52</v>
      </c>
      <c r="J230" s="29"/>
      <c r="K230" s="29">
        <f t="shared" si="13"/>
        <v>0</v>
      </c>
    </row>
    <row r="231" spans="1:12" ht="27" x14ac:dyDescent="0.3">
      <c r="A231" s="59">
        <v>3</v>
      </c>
      <c r="B231" s="59">
        <v>19</v>
      </c>
      <c r="C231" s="59">
        <v>2</v>
      </c>
      <c r="D231" s="59">
        <v>3</v>
      </c>
      <c r="E231" s="59"/>
      <c r="F231" s="12" t="s">
        <v>153</v>
      </c>
      <c r="G231" s="2" t="s">
        <v>6</v>
      </c>
      <c r="H231" s="2">
        <v>17</v>
      </c>
      <c r="J231" s="29"/>
      <c r="K231" s="29">
        <f t="shared" si="13"/>
        <v>0</v>
      </c>
    </row>
    <row r="232" spans="1:12" ht="27" x14ac:dyDescent="0.3">
      <c r="A232" s="59">
        <v>3</v>
      </c>
      <c r="B232" s="59">
        <v>19</v>
      </c>
      <c r="C232" s="59">
        <v>2</v>
      </c>
      <c r="D232" s="59">
        <v>4</v>
      </c>
      <c r="E232" s="59"/>
      <c r="F232" s="12" t="s">
        <v>154</v>
      </c>
      <c r="G232" s="2" t="s">
        <v>6</v>
      </c>
      <c r="H232" s="2">
        <v>12</v>
      </c>
      <c r="J232" s="29"/>
      <c r="K232" s="29">
        <f t="shared" si="13"/>
        <v>0</v>
      </c>
    </row>
    <row r="233" spans="1:12" x14ac:dyDescent="0.3">
      <c r="A233" s="59">
        <v>3</v>
      </c>
      <c r="B233" s="59">
        <v>19</v>
      </c>
      <c r="C233" s="59">
        <v>2</v>
      </c>
      <c r="D233" s="59">
        <v>5</v>
      </c>
      <c r="E233" s="59"/>
      <c r="F233" s="12" t="s">
        <v>155</v>
      </c>
      <c r="G233" s="2" t="s">
        <v>6</v>
      </c>
      <c r="H233" s="2">
        <v>15</v>
      </c>
      <c r="J233" s="29"/>
      <c r="K233" s="29">
        <f t="shared" si="13"/>
        <v>0</v>
      </c>
    </row>
    <row r="234" spans="1:12" x14ac:dyDescent="0.3">
      <c r="A234" s="59">
        <v>3</v>
      </c>
      <c r="B234" s="59">
        <v>19</v>
      </c>
      <c r="C234" s="59">
        <v>2</v>
      </c>
      <c r="D234" s="59">
        <v>6</v>
      </c>
      <c r="E234" s="59"/>
      <c r="F234" s="12" t="s">
        <v>181</v>
      </c>
      <c r="G234" s="2" t="s">
        <v>9</v>
      </c>
      <c r="H234" s="2">
        <v>21</v>
      </c>
      <c r="J234" s="29"/>
      <c r="K234" s="29">
        <f t="shared" si="13"/>
        <v>0</v>
      </c>
    </row>
    <row r="235" spans="1:12" x14ac:dyDescent="0.3">
      <c r="A235" s="59">
        <v>3</v>
      </c>
      <c r="B235" s="59">
        <v>19</v>
      </c>
      <c r="C235" s="59">
        <v>2</v>
      </c>
      <c r="D235" s="59">
        <v>7</v>
      </c>
      <c r="E235" s="59"/>
      <c r="F235" s="12" t="s">
        <v>156</v>
      </c>
      <c r="G235" s="2" t="s">
        <v>9</v>
      </c>
      <c r="H235" s="2">
        <v>35</v>
      </c>
      <c r="J235" s="29"/>
      <c r="K235" s="29">
        <f t="shared" si="13"/>
        <v>0</v>
      </c>
    </row>
    <row r="236" spans="1:12" x14ac:dyDescent="0.3">
      <c r="A236" s="59"/>
      <c r="B236" s="59"/>
      <c r="C236" s="59"/>
      <c r="D236" s="59"/>
      <c r="E236" s="59"/>
      <c r="F236" s="12"/>
      <c r="G236" s="2"/>
      <c r="H236" s="2"/>
      <c r="J236" s="29"/>
      <c r="K236" s="29"/>
    </row>
    <row r="237" spans="1:12" s="71" customFormat="1" ht="12.75" x14ac:dyDescent="0.3">
      <c r="A237" s="60">
        <v>3</v>
      </c>
      <c r="B237" s="60">
        <v>19</v>
      </c>
      <c r="C237" s="60">
        <v>3</v>
      </c>
      <c r="D237" s="60"/>
      <c r="E237" s="60"/>
      <c r="F237" s="67" t="s">
        <v>157</v>
      </c>
      <c r="G237" s="68"/>
      <c r="H237" s="68"/>
      <c r="I237" s="69"/>
      <c r="J237" s="68"/>
      <c r="K237" s="70">
        <f>SUM(K238:K241)</f>
        <v>0</v>
      </c>
      <c r="L237" s="69"/>
    </row>
    <row r="238" spans="1:12" ht="27" x14ac:dyDescent="0.3">
      <c r="A238" s="59">
        <v>3</v>
      </c>
      <c r="B238" s="59">
        <v>19</v>
      </c>
      <c r="C238" s="59">
        <v>3</v>
      </c>
      <c r="D238" s="59">
        <v>1</v>
      </c>
      <c r="E238" s="59"/>
      <c r="F238" s="12" t="s">
        <v>158</v>
      </c>
      <c r="G238" s="2" t="s">
        <v>159</v>
      </c>
      <c r="H238" s="2">
        <v>1</v>
      </c>
      <c r="J238" s="29"/>
      <c r="K238" s="29">
        <f>J238*H238</f>
        <v>0</v>
      </c>
    </row>
    <row r="239" spans="1:12" ht="27" x14ac:dyDescent="0.3">
      <c r="A239" s="59">
        <v>3</v>
      </c>
      <c r="B239" s="59">
        <v>19</v>
      </c>
      <c r="C239" s="59">
        <v>3</v>
      </c>
      <c r="D239" s="59">
        <v>2</v>
      </c>
      <c r="E239" s="59"/>
      <c r="F239" s="12" t="s">
        <v>160</v>
      </c>
      <c r="G239" s="2" t="s">
        <v>159</v>
      </c>
      <c r="H239" s="2">
        <v>1</v>
      </c>
      <c r="J239" s="29"/>
      <c r="K239" s="29">
        <f>J239*H239</f>
        <v>0</v>
      </c>
      <c r="L239" s="53"/>
    </row>
    <row r="240" spans="1:12" ht="13.5" customHeight="1" x14ac:dyDescent="0.3">
      <c r="A240" s="59">
        <v>3</v>
      </c>
      <c r="B240" s="59">
        <v>19</v>
      </c>
      <c r="C240" s="59">
        <v>3</v>
      </c>
      <c r="D240" s="59">
        <v>3</v>
      </c>
      <c r="E240" s="59"/>
      <c r="F240" s="12" t="s">
        <v>161</v>
      </c>
      <c r="G240" s="2" t="s">
        <v>159</v>
      </c>
      <c r="H240" s="2">
        <v>1</v>
      </c>
      <c r="J240" s="29"/>
      <c r="K240" s="29">
        <f>J240*H240</f>
        <v>0</v>
      </c>
    </row>
    <row r="241" spans="1:16" x14ac:dyDescent="0.3">
      <c r="A241" s="59">
        <v>3</v>
      </c>
      <c r="B241" s="59">
        <v>19</v>
      </c>
      <c r="C241" s="59">
        <v>3</v>
      </c>
      <c r="D241" s="59">
        <v>4</v>
      </c>
      <c r="E241" s="59"/>
      <c r="F241" s="12" t="s">
        <v>162</v>
      </c>
      <c r="G241" s="2" t="s">
        <v>6</v>
      </c>
      <c r="H241" s="2">
        <v>9</v>
      </c>
      <c r="J241" s="2"/>
      <c r="K241" s="2">
        <f>J241*H241</f>
        <v>0</v>
      </c>
    </row>
    <row r="242" spans="1:16" ht="27" x14ac:dyDescent="0.3">
      <c r="A242" s="59">
        <v>3</v>
      </c>
      <c r="B242" s="59">
        <v>19</v>
      </c>
      <c r="C242" s="59">
        <v>3</v>
      </c>
      <c r="D242" s="59">
        <v>5</v>
      </c>
      <c r="E242" s="59"/>
      <c r="F242" s="12" t="s">
        <v>234</v>
      </c>
      <c r="G242" s="2" t="s">
        <v>9</v>
      </c>
      <c r="H242" s="2">
        <v>28</v>
      </c>
      <c r="J242" s="2"/>
      <c r="K242" s="29">
        <f>H242*J242</f>
        <v>0</v>
      </c>
    </row>
    <row r="243" spans="1:16" x14ac:dyDescent="0.3">
      <c r="A243" s="59">
        <v>3</v>
      </c>
      <c r="B243" s="59">
        <v>19</v>
      </c>
      <c r="C243" s="59">
        <v>3</v>
      </c>
      <c r="D243" s="59">
        <v>6</v>
      </c>
      <c r="E243" s="59"/>
      <c r="F243" s="12" t="s">
        <v>233</v>
      </c>
      <c r="G243" s="2" t="s">
        <v>9</v>
      </c>
      <c r="H243" s="2">
        <v>28</v>
      </c>
      <c r="J243" s="2"/>
      <c r="K243" s="29">
        <f>H243*J243</f>
        <v>0</v>
      </c>
    </row>
    <row r="244" spans="1:16" x14ac:dyDescent="0.3">
      <c r="A244" s="59">
        <v>3</v>
      </c>
      <c r="B244" s="59">
        <v>19</v>
      </c>
      <c r="C244" s="59">
        <v>3</v>
      </c>
      <c r="D244" s="59">
        <v>7</v>
      </c>
      <c r="E244" s="59"/>
      <c r="F244" s="12" t="s">
        <v>232</v>
      </c>
      <c r="G244" s="2" t="s">
        <v>6</v>
      </c>
      <c r="H244" s="2">
        <v>160</v>
      </c>
      <c r="I244" s="2"/>
      <c r="J244" s="2"/>
      <c r="K244" s="29">
        <f>J244*H244</f>
        <v>0</v>
      </c>
      <c r="L244" s="2"/>
      <c r="M244" s="2"/>
      <c r="N244" s="30"/>
      <c r="O244" s="29"/>
      <c r="P244" s="29"/>
    </row>
    <row r="245" spans="1:16" x14ac:dyDescent="0.3">
      <c r="A245" s="59"/>
      <c r="B245" s="59"/>
      <c r="C245" s="59"/>
      <c r="D245" s="59"/>
      <c r="E245" s="59"/>
      <c r="F245" s="12"/>
      <c r="G245" s="2"/>
      <c r="H245" s="2"/>
      <c r="J245" s="2"/>
      <c r="K245" s="2"/>
    </row>
    <row r="246" spans="1:16" s="71" customFormat="1" ht="12.75" x14ac:dyDescent="0.3">
      <c r="A246" s="60">
        <v>3</v>
      </c>
      <c r="B246" s="60">
        <v>19</v>
      </c>
      <c r="C246" s="60">
        <v>4</v>
      </c>
      <c r="D246" s="60"/>
      <c r="E246" s="60"/>
      <c r="F246" s="67" t="s">
        <v>163</v>
      </c>
      <c r="G246" s="68"/>
      <c r="H246" s="68"/>
      <c r="I246" s="69"/>
      <c r="J246" s="68"/>
      <c r="K246" s="70">
        <f>SUM(K247:K262)</f>
        <v>0</v>
      </c>
      <c r="L246" s="69"/>
    </row>
    <row r="247" spans="1:16" x14ac:dyDescent="0.3">
      <c r="A247" s="59">
        <v>3</v>
      </c>
      <c r="B247" s="59">
        <v>19</v>
      </c>
      <c r="C247" s="59">
        <v>4</v>
      </c>
      <c r="D247" s="59">
        <v>1</v>
      </c>
      <c r="E247" s="59"/>
      <c r="F247" s="12" t="s">
        <v>189</v>
      </c>
      <c r="G247" s="2" t="s">
        <v>7</v>
      </c>
      <c r="H247" s="2">
        <v>7</v>
      </c>
      <c r="J247" s="29"/>
      <c r="K247" s="29">
        <f t="shared" ref="K247:K262" si="14">J247*H247</f>
        <v>0</v>
      </c>
    </row>
    <row r="248" spans="1:16" x14ac:dyDescent="0.3">
      <c r="A248" s="59">
        <v>3</v>
      </c>
      <c r="B248" s="59">
        <v>19</v>
      </c>
      <c r="C248" s="59">
        <v>4</v>
      </c>
      <c r="D248" s="59">
        <v>2</v>
      </c>
      <c r="E248" s="59"/>
      <c r="F248" s="12" t="s">
        <v>164</v>
      </c>
      <c r="G248" s="2" t="s">
        <v>7</v>
      </c>
      <c r="H248" s="2">
        <v>30</v>
      </c>
      <c r="J248" s="29"/>
      <c r="K248" s="29">
        <f t="shared" si="14"/>
        <v>0</v>
      </c>
    </row>
    <row r="249" spans="1:16" x14ac:dyDescent="0.3">
      <c r="A249" s="59">
        <v>3</v>
      </c>
      <c r="B249" s="59">
        <v>19</v>
      </c>
      <c r="C249" s="59">
        <v>4</v>
      </c>
      <c r="D249" s="59">
        <v>4</v>
      </c>
      <c r="E249" s="59"/>
      <c r="F249" s="12" t="s">
        <v>165</v>
      </c>
      <c r="G249" s="2" t="s">
        <v>7</v>
      </c>
      <c r="H249" s="2">
        <v>4</v>
      </c>
      <c r="J249" s="29"/>
      <c r="K249" s="29">
        <f t="shared" si="14"/>
        <v>0</v>
      </c>
    </row>
    <row r="250" spans="1:16" x14ac:dyDescent="0.3">
      <c r="A250" s="59">
        <v>3</v>
      </c>
      <c r="B250" s="59">
        <v>19</v>
      </c>
      <c r="C250" s="59">
        <v>4</v>
      </c>
      <c r="D250" s="59">
        <v>5</v>
      </c>
      <c r="E250" s="59"/>
      <c r="F250" s="12" t="s">
        <v>166</v>
      </c>
      <c r="G250" s="2" t="s">
        <v>7</v>
      </c>
      <c r="H250" s="2">
        <f>35*7</f>
        <v>245</v>
      </c>
      <c r="J250" s="29"/>
      <c r="K250" s="29">
        <f t="shared" si="14"/>
        <v>0</v>
      </c>
    </row>
    <row r="251" spans="1:16" x14ac:dyDescent="0.3">
      <c r="A251" s="59">
        <v>3</v>
      </c>
      <c r="B251" s="59">
        <v>19</v>
      </c>
      <c r="C251" s="59">
        <v>4</v>
      </c>
      <c r="D251" s="59">
        <v>6.5</v>
      </c>
      <c r="E251" s="59"/>
      <c r="F251" s="12" t="s">
        <v>190</v>
      </c>
      <c r="G251" s="2" t="s">
        <v>6</v>
      </c>
      <c r="H251" s="2">
        <v>14</v>
      </c>
      <c r="J251" s="29"/>
      <c r="K251" s="29">
        <f t="shared" si="14"/>
        <v>0</v>
      </c>
    </row>
    <row r="252" spans="1:16" x14ac:dyDescent="0.3">
      <c r="A252" s="59">
        <v>3</v>
      </c>
      <c r="B252" s="59">
        <v>19</v>
      </c>
      <c r="C252" s="59">
        <v>4</v>
      </c>
      <c r="D252" s="59">
        <v>7.9</v>
      </c>
      <c r="E252" s="59"/>
      <c r="F252" s="12" t="s">
        <v>167</v>
      </c>
      <c r="G252" s="2" t="s">
        <v>7</v>
      </c>
      <c r="H252" s="2">
        <v>2</v>
      </c>
      <c r="J252" s="2"/>
      <c r="K252" s="2">
        <f t="shared" si="14"/>
        <v>0</v>
      </c>
    </row>
    <row r="253" spans="1:16" x14ac:dyDescent="0.3">
      <c r="A253" s="59">
        <v>3</v>
      </c>
      <c r="B253" s="59">
        <v>19</v>
      </c>
      <c r="C253" s="59">
        <v>4</v>
      </c>
      <c r="D253" s="59">
        <v>9.3000000000000007</v>
      </c>
      <c r="E253" s="59"/>
      <c r="F253" s="12" t="s">
        <v>168</v>
      </c>
      <c r="G253" s="2" t="s">
        <v>7</v>
      </c>
      <c r="H253" s="2">
        <v>2</v>
      </c>
      <c r="J253" s="2"/>
      <c r="K253" s="2">
        <f t="shared" si="14"/>
        <v>0</v>
      </c>
    </row>
    <row r="254" spans="1:16" x14ac:dyDescent="0.3">
      <c r="A254" s="59">
        <v>3</v>
      </c>
      <c r="B254" s="59">
        <v>19</v>
      </c>
      <c r="C254" s="59">
        <v>4</v>
      </c>
      <c r="D254" s="59">
        <v>10.7</v>
      </c>
      <c r="E254" s="59"/>
      <c r="F254" s="12" t="s">
        <v>169</v>
      </c>
      <c r="G254" s="2" t="s">
        <v>6</v>
      </c>
      <c r="H254" s="2">
        <v>24</v>
      </c>
      <c r="J254" s="2"/>
      <c r="K254" s="2">
        <f t="shared" si="14"/>
        <v>0</v>
      </c>
    </row>
    <row r="255" spans="1:16" x14ac:dyDescent="0.3">
      <c r="A255" s="59">
        <v>3</v>
      </c>
      <c r="B255" s="59">
        <v>19</v>
      </c>
      <c r="C255" s="59">
        <v>4</v>
      </c>
      <c r="D255" s="59">
        <v>12.1</v>
      </c>
      <c r="E255" s="59"/>
      <c r="F255" s="12" t="s">
        <v>170</v>
      </c>
      <c r="G255" s="2" t="s">
        <v>6</v>
      </c>
      <c r="H255" s="2">
        <v>50</v>
      </c>
      <c r="J255" s="2"/>
      <c r="K255" s="2">
        <f t="shared" si="14"/>
        <v>0</v>
      </c>
    </row>
    <row r="256" spans="1:16" x14ac:dyDescent="0.3">
      <c r="A256" s="59">
        <v>3</v>
      </c>
      <c r="B256" s="59">
        <v>19</v>
      </c>
      <c r="C256" s="59">
        <v>4</v>
      </c>
      <c r="D256" s="59">
        <v>13.5</v>
      </c>
      <c r="E256" s="59"/>
      <c r="F256" s="12" t="s">
        <v>171</v>
      </c>
      <c r="G256" s="2" t="s">
        <v>6</v>
      </c>
      <c r="H256" s="2">
        <v>40</v>
      </c>
      <c r="J256" s="2"/>
      <c r="K256" s="2">
        <f t="shared" si="14"/>
        <v>0</v>
      </c>
    </row>
    <row r="257" spans="1:12" x14ac:dyDescent="0.3">
      <c r="A257" s="59">
        <v>3</v>
      </c>
      <c r="B257" s="59">
        <v>19</v>
      </c>
      <c r="C257" s="59">
        <v>4</v>
      </c>
      <c r="D257" s="59">
        <v>14.9</v>
      </c>
      <c r="E257" s="59"/>
      <c r="F257" s="12" t="s">
        <v>172</v>
      </c>
      <c r="G257" s="2" t="s">
        <v>6</v>
      </c>
      <c r="H257" s="2">
        <v>10</v>
      </c>
      <c r="J257" s="2"/>
      <c r="K257" s="2">
        <f t="shared" si="14"/>
        <v>0</v>
      </c>
    </row>
    <row r="258" spans="1:12" x14ac:dyDescent="0.3">
      <c r="A258" s="59">
        <v>3</v>
      </c>
      <c r="B258" s="59">
        <v>19</v>
      </c>
      <c r="C258" s="59">
        <v>4</v>
      </c>
      <c r="D258" s="59">
        <v>16.3</v>
      </c>
      <c r="E258" s="59"/>
      <c r="F258" s="12" t="s">
        <v>173</v>
      </c>
      <c r="G258" s="2" t="s">
        <v>6</v>
      </c>
      <c r="H258" s="2">
        <v>50</v>
      </c>
      <c r="J258" s="29"/>
      <c r="K258" s="2">
        <f t="shared" si="14"/>
        <v>0</v>
      </c>
    </row>
    <row r="259" spans="1:12" x14ac:dyDescent="0.3">
      <c r="A259" s="59">
        <v>3</v>
      </c>
      <c r="B259" s="59">
        <v>19</v>
      </c>
      <c r="C259" s="59">
        <v>4</v>
      </c>
      <c r="D259" s="59">
        <v>17.7</v>
      </c>
      <c r="E259" s="59"/>
      <c r="F259" s="12" t="s">
        <v>174</v>
      </c>
      <c r="G259" s="2" t="s">
        <v>7</v>
      </c>
      <c r="H259" s="2">
        <v>2</v>
      </c>
      <c r="J259" s="29"/>
      <c r="K259" s="2">
        <f t="shared" si="14"/>
        <v>0</v>
      </c>
    </row>
    <row r="260" spans="1:12" x14ac:dyDescent="0.3">
      <c r="A260" s="59">
        <v>3</v>
      </c>
      <c r="B260" s="59">
        <v>19</v>
      </c>
      <c r="C260" s="59">
        <v>4</v>
      </c>
      <c r="D260" s="59">
        <v>19.100000000000001</v>
      </c>
      <c r="E260" s="59"/>
      <c r="F260" s="12" t="s">
        <v>175</v>
      </c>
      <c r="G260" s="2" t="s">
        <v>7</v>
      </c>
      <c r="H260" s="2">
        <v>1</v>
      </c>
      <c r="J260" s="29"/>
      <c r="K260" s="2">
        <f t="shared" si="14"/>
        <v>0</v>
      </c>
    </row>
    <row r="261" spans="1:12" x14ac:dyDescent="0.3">
      <c r="A261" s="59">
        <v>3</v>
      </c>
      <c r="B261" s="59">
        <v>19</v>
      </c>
      <c r="C261" s="59">
        <v>4</v>
      </c>
      <c r="D261" s="59">
        <v>20.5</v>
      </c>
      <c r="E261" s="59"/>
      <c r="F261" s="12" t="s">
        <v>183</v>
      </c>
      <c r="G261" s="2" t="s">
        <v>7</v>
      </c>
      <c r="H261" s="2">
        <v>20</v>
      </c>
      <c r="J261" s="29"/>
      <c r="K261" s="2">
        <f t="shared" si="14"/>
        <v>0</v>
      </c>
    </row>
    <row r="262" spans="1:12" x14ac:dyDescent="0.3">
      <c r="A262" s="59">
        <v>3</v>
      </c>
      <c r="B262" s="59">
        <v>19</v>
      </c>
      <c r="C262" s="59">
        <v>4</v>
      </c>
      <c r="D262" s="59">
        <v>21.9</v>
      </c>
      <c r="E262" s="59"/>
      <c r="F262" s="12" t="s">
        <v>184</v>
      </c>
      <c r="G262" s="2" t="s">
        <v>159</v>
      </c>
      <c r="H262" s="2">
        <v>1</v>
      </c>
      <c r="J262" s="2"/>
      <c r="K262" s="2">
        <f t="shared" si="14"/>
        <v>0</v>
      </c>
    </row>
    <row r="263" spans="1:12" x14ac:dyDescent="0.3">
      <c r="A263" s="59"/>
      <c r="B263" s="59"/>
      <c r="C263" s="59"/>
      <c r="D263" s="59"/>
      <c r="E263" s="59"/>
      <c r="F263" s="12"/>
      <c r="G263" s="2"/>
      <c r="H263" s="2"/>
      <c r="J263" s="2"/>
      <c r="K263" s="2"/>
    </row>
    <row r="264" spans="1:12" s="71" customFormat="1" ht="12.75" x14ac:dyDescent="0.3">
      <c r="A264" s="60">
        <v>3</v>
      </c>
      <c r="B264" s="60">
        <v>19</v>
      </c>
      <c r="C264" s="60">
        <v>5</v>
      </c>
      <c r="D264" s="60"/>
      <c r="E264" s="60"/>
      <c r="F264" s="67" t="s">
        <v>176</v>
      </c>
      <c r="G264" s="68"/>
      <c r="H264" s="68"/>
      <c r="I264" s="69"/>
      <c r="J264" s="68"/>
      <c r="K264" s="70">
        <f>SUM(K265:K270)</f>
        <v>0</v>
      </c>
      <c r="L264" s="69"/>
    </row>
    <row r="265" spans="1:12" x14ac:dyDescent="0.3">
      <c r="A265" s="59">
        <v>3</v>
      </c>
      <c r="B265" s="59">
        <v>19</v>
      </c>
      <c r="C265" s="59">
        <v>5</v>
      </c>
      <c r="D265" s="59">
        <v>1</v>
      </c>
      <c r="E265" s="59"/>
      <c r="F265" s="12" t="s">
        <v>177</v>
      </c>
      <c r="G265" s="2" t="s">
        <v>7</v>
      </c>
      <c r="H265" s="2">
        <v>2</v>
      </c>
      <c r="J265" s="29"/>
      <c r="K265" s="29">
        <f t="shared" ref="K265:K270" si="15">J265*H265</f>
        <v>0</v>
      </c>
    </row>
    <row r="266" spans="1:12" x14ac:dyDescent="0.3">
      <c r="A266" s="59">
        <v>3</v>
      </c>
      <c r="B266" s="59">
        <v>19</v>
      </c>
      <c r="C266" s="59">
        <v>5</v>
      </c>
      <c r="D266" s="59">
        <v>2</v>
      </c>
      <c r="E266" s="59"/>
      <c r="F266" s="12" t="s">
        <v>191</v>
      </c>
      <c r="G266" s="2" t="s">
        <v>7</v>
      </c>
      <c r="H266" s="2">
        <v>1</v>
      </c>
      <c r="J266" s="29"/>
      <c r="K266" s="29">
        <f t="shared" si="15"/>
        <v>0</v>
      </c>
    </row>
    <row r="267" spans="1:12" x14ac:dyDescent="0.3">
      <c r="A267" s="59">
        <v>3</v>
      </c>
      <c r="B267" s="59">
        <v>19</v>
      </c>
      <c r="C267" s="59">
        <v>5</v>
      </c>
      <c r="D267" s="59">
        <v>3</v>
      </c>
      <c r="E267" s="59"/>
      <c r="F267" s="12" t="s">
        <v>178</v>
      </c>
      <c r="G267" s="2" t="s">
        <v>7</v>
      </c>
      <c r="H267" s="2">
        <v>1</v>
      </c>
      <c r="J267" s="29"/>
      <c r="K267" s="29">
        <f t="shared" si="15"/>
        <v>0</v>
      </c>
    </row>
    <row r="268" spans="1:12" x14ac:dyDescent="0.3">
      <c r="A268" s="59">
        <v>3</v>
      </c>
      <c r="B268" s="59">
        <v>19</v>
      </c>
      <c r="C268" s="59">
        <v>5</v>
      </c>
      <c r="D268" s="59">
        <v>4</v>
      </c>
      <c r="E268" s="59"/>
      <c r="F268" s="12" t="s">
        <v>192</v>
      </c>
      <c r="G268" s="2" t="s">
        <v>7</v>
      </c>
      <c r="H268" s="2">
        <v>1</v>
      </c>
      <c r="J268" s="29"/>
      <c r="K268" s="29">
        <f t="shared" si="15"/>
        <v>0</v>
      </c>
    </row>
    <row r="269" spans="1:12" x14ac:dyDescent="0.3">
      <c r="A269" s="59">
        <v>3</v>
      </c>
      <c r="B269" s="59">
        <v>19</v>
      </c>
      <c r="C269" s="59">
        <v>5</v>
      </c>
      <c r="D269" s="59">
        <v>5</v>
      </c>
      <c r="E269" s="59"/>
      <c r="F269" s="12" t="s">
        <v>179</v>
      </c>
      <c r="G269" s="2" t="s">
        <v>7</v>
      </c>
      <c r="H269" s="2">
        <v>3</v>
      </c>
      <c r="J269" s="29"/>
      <c r="K269" s="29">
        <f t="shared" si="15"/>
        <v>0</v>
      </c>
      <c r="L269" s="72"/>
    </row>
    <row r="270" spans="1:12" x14ac:dyDescent="0.3">
      <c r="A270" s="59">
        <v>3</v>
      </c>
      <c r="B270" s="59">
        <v>19</v>
      </c>
      <c r="C270" s="59">
        <v>5</v>
      </c>
      <c r="D270" s="59">
        <v>6</v>
      </c>
      <c r="E270" s="59"/>
      <c r="F270" s="12" t="s">
        <v>180</v>
      </c>
      <c r="G270" s="2" t="s">
        <v>7</v>
      </c>
      <c r="H270" s="2">
        <v>3</v>
      </c>
      <c r="J270" s="29"/>
      <c r="K270" s="29">
        <f t="shared" si="15"/>
        <v>0</v>
      </c>
    </row>
    <row r="271" spans="1:12" x14ac:dyDescent="0.3">
      <c r="A271" s="12"/>
      <c r="B271" s="12"/>
      <c r="C271" s="12"/>
      <c r="D271" s="12"/>
      <c r="E271" s="12"/>
      <c r="F271" s="12"/>
      <c r="G271" s="2"/>
      <c r="H271" s="2"/>
      <c r="J271" s="29"/>
      <c r="K271" s="29"/>
    </row>
    <row r="272" spans="1:12" s="3" customFormat="1" ht="12.75" x14ac:dyDescent="0.3">
      <c r="A272" s="50" t="s">
        <v>65</v>
      </c>
      <c r="B272" s="10"/>
      <c r="C272" s="10"/>
      <c r="D272" s="10"/>
      <c r="E272" s="10"/>
      <c r="F272" s="14"/>
      <c r="G272" s="21"/>
      <c r="H272" s="10"/>
      <c r="I272" s="10"/>
      <c r="J272" s="21"/>
      <c r="K272" s="31">
        <f>K186+K148+K132+K122+K119+K104+K93+K79+K58+K53+K20+K7+K160+K216+K139+K195+K112+K222+K219</f>
        <v>0</v>
      </c>
    </row>
    <row r="273" spans="1:11" ht="13.5" customHeight="1" x14ac:dyDescent="0.3">
      <c r="A273" s="86" t="s">
        <v>5</v>
      </c>
      <c r="B273" s="86"/>
      <c r="C273" s="86"/>
      <c r="D273" s="86"/>
      <c r="E273" s="86"/>
      <c r="F273" s="27"/>
      <c r="G273" s="25"/>
      <c r="H273" s="25"/>
      <c r="I273" s="25"/>
      <c r="J273" s="26"/>
      <c r="K273" s="32">
        <f>K272*0.2</f>
        <v>0</v>
      </c>
    </row>
    <row r="274" spans="1:11" s="4" customFormat="1" ht="12.75" x14ac:dyDescent="0.3">
      <c r="A274" s="50" t="s">
        <v>66</v>
      </c>
      <c r="B274" s="10"/>
      <c r="C274" s="10"/>
      <c r="D274" s="10"/>
      <c r="E274" s="10"/>
      <c r="F274" s="14"/>
      <c r="G274" s="10"/>
      <c r="H274" s="10"/>
      <c r="I274" s="10"/>
      <c r="J274" s="21"/>
      <c r="K274" s="31">
        <f>K272+K273</f>
        <v>0</v>
      </c>
    </row>
    <row r="275" spans="1:11" s="5" customFormat="1" x14ac:dyDescent="0.3">
      <c r="A275" s="6"/>
      <c r="B275" s="6"/>
      <c r="C275" s="6"/>
      <c r="D275" s="6"/>
      <c r="E275" s="6"/>
      <c r="F275" s="13"/>
      <c r="G275" s="6"/>
      <c r="H275" s="6"/>
      <c r="I275" s="6"/>
      <c r="J275" s="6"/>
      <c r="K275" s="33"/>
    </row>
    <row r="276" spans="1:11" s="5" customFormat="1" x14ac:dyDescent="0.3">
      <c r="A276" s="6"/>
      <c r="B276" s="6"/>
      <c r="C276" s="6"/>
      <c r="D276" s="6"/>
      <c r="E276" s="6"/>
      <c r="F276" s="13"/>
      <c r="G276" s="6"/>
      <c r="H276" s="6"/>
      <c r="I276" s="6"/>
      <c r="J276" s="22"/>
      <c r="K276" s="33"/>
    </row>
    <row r="277" spans="1:11" s="4" customFormat="1" x14ac:dyDescent="0.3">
      <c r="A277" s="85" t="s">
        <v>3</v>
      </c>
      <c r="B277" s="85"/>
      <c r="C277" s="85"/>
      <c r="D277" s="85"/>
      <c r="E277" s="85"/>
      <c r="F277" s="15"/>
      <c r="G277" s="11"/>
      <c r="H277" s="11"/>
      <c r="I277" s="11"/>
      <c r="J277" s="23"/>
      <c r="K277" s="34"/>
    </row>
    <row r="278" spans="1:11" s="4" customFormat="1" x14ac:dyDescent="0.3">
      <c r="A278" s="2"/>
      <c r="B278" s="2"/>
      <c r="C278" s="2"/>
      <c r="D278" s="2"/>
      <c r="E278" s="2"/>
      <c r="F278" s="12"/>
      <c r="G278" s="2"/>
      <c r="H278" s="2"/>
      <c r="I278" s="2"/>
      <c r="J278" s="20"/>
      <c r="K278" s="29"/>
    </row>
    <row r="279" spans="1:11" x14ac:dyDescent="0.3">
      <c r="A279" s="12"/>
      <c r="B279" s="12"/>
      <c r="C279" s="12"/>
      <c r="D279" s="12"/>
      <c r="E279" s="12"/>
      <c r="F279" s="12"/>
      <c r="G279" s="2"/>
      <c r="H279" s="2"/>
      <c r="I279" s="2"/>
      <c r="J279" s="2"/>
      <c r="K279" s="2"/>
    </row>
    <row r="280" spans="1:11" x14ac:dyDescent="0.3">
      <c r="A280" s="12"/>
      <c r="B280" s="12"/>
      <c r="C280" s="12"/>
      <c r="D280" s="12"/>
      <c r="E280" s="12"/>
      <c r="F280" s="12"/>
      <c r="G280" s="2"/>
      <c r="H280" s="2"/>
      <c r="I280" s="2"/>
      <c r="J280" s="2"/>
      <c r="K280" s="2"/>
    </row>
    <row r="281" spans="1:11" x14ac:dyDescent="0.3">
      <c r="A281" s="12"/>
      <c r="B281" s="12"/>
      <c r="C281" s="12"/>
      <c r="D281" s="12"/>
      <c r="E281" s="12"/>
      <c r="F281" s="12"/>
      <c r="G281" s="2"/>
      <c r="H281" s="2"/>
      <c r="I281" s="2"/>
      <c r="J281" s="2"/>
      <c r="K281" s="2"/>
    </row>
    <row r="282" spans="1:11" x14ac:dyDescent="0.3">
      <c r="A282" s="12"/>
      <c r="B282" s="12"/>
      <c r="C282" s="12"/>
      <c r="D282" s="12"/>
      <c r="E282" s="12"/>
      <c r="F282" s="12"/>
      <c r="G282" s="2"/>
      <c r="H282" s="2"/>
      <c r="I282" s="2"/>
      <c r="J282" s="2"/>
      <c r="K282" s="2"/>
    </row>
    <row r="283" spans="1:11" x14ac:dyDescent="0.3">
      <c r="A283" s="12"/>
      <c r="B283" s="12"/>
      <c r="C283" s="12"/>
      <c r="D283" s="12"/>
      <c r="E283" s="12"/>
      <c r="F283" s="12"/>
      <c r="G283" s="2"/>
      <c r="H283" s="2"/>
      <c r="I283" s="2"/>
      <c r="J283" s="29"/>
      <c r="K283" s="2"/>
    </row>
  </sheetData>
  <mergeCells count="5">
    <mergeCell ref="A1:E3"/>
    <mergeCell ref="H1:J1"/>
    <mergeCell ref="A5:E5"/>
    <mergeCell ref="A277:E277"/>
    <mergeCell ref="A273:E273"/>
  </mergeCells>
  <phoneticPr fontId="8" type="noConversion"/>
  <printOptions horizontalCentered="1"/>
  <pageMargins left="0.23622047244094491" right="0.23622047244094491" top="0.35433070866141736" bottom="0.51181102362204722" header="0.31496062992125984" footer="0.31496062992125984"/>
  <pageSetup paperSize="9" scale="74" orientation="portrait" r:id="rId1"/>
  <headerFooter>
    <oddFooter>&amp;L&amp;8&amp;F&amp;R&amp;8&amp;P / &amp;N</oddFooter>
  </headerFooter>
  <rowBreaks count="3" manualBreakCount="3">
    <brk id="65" max="10" man="1"/>
    <brk id="108" max="10" man="1"/>
    <brk id="178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1 Maçonnerie</vt:lpstr>
      <vt:lpstr>'Lot 1 Maçonnerie'!Impression_des_titres</vt:lpstr>
      <vt:lpstr>'Lot 1 Maçonnerie'!Zone_d_impression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GUICHARD Louis</dc:creator>
  <cp:lastModifiedBy>Hala Ghamlouch</cp:lastModifiedBy>
  <cp:lastPrinted>2025-06-23T14:29:32Z</cp:lastPrinted>
  <dcterms:created xsi:type="dcterms:W3CDTF">2015-06-05T18:19:34Z</dcterms:created>
  <dcterms:modified xsi:type="dcterms:W3CDTF">2025-10-02T07:09:15Z</dcterms:modified>
</cp:coreProperties>
</file>